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s" sheetId="1" r:id="rId4"/>
    <sheet state="visible" name="IA" sheetId="2" r:id="rId5"/>
    <sheet state="visible" name="HTB" sheetId="3" r:id="rId6"/>
    <sheet state="visible" name="Forecast" sheetId="4" r:id="rId7"/>
    <sheet state="visible" name="BUDGET 2020-21" sheetId="5" r:id="rId8"/>
    <sheet state="visible" name="REPORT" sheetId="6" r:id="rId9"/>
    <sheet state="visible" name="BANK REC" sheetId="7" r:id="rId10"/>
    <sheet state="visible" name="Asset Register" sheetId="8" r:id="rId11"/>
    <sheet state="visible" name="VAT RECLAIM" sheetId="9" r:id="rId12"/>
  </sheets>
  <definedNames/>
  <calcPr/>
</workbook>
</file>

<file path=xl/sharedStrings.xml><?xml version="1.0" encoding="utf-8"?>
<sst xmlns="http://schemas.openxmlformats.org/spreadsheetml/2006/main" count="563" uniqueCount="270">
  <si>
    <t>BROADHEMPSTON PARISH COUNCIL</t>
  </si>
  <si>
    <t>CASH BOOK - YEAR TO 31 MARCH 2020</t>
  </si>
  <si>
    <t xml:space="preserve">ACCOUNT NO. 01492299 - BROADHEMPSTON PARISH COUNCIL </t>
  </si>
  <si>
    <t>DATE</t>
  </si>
  <si>
    <t>RECEIPTS</t>
  </si>
  <si>
    <t>PRECEPT</t>
  </si>
  <si>
    <t>ALLOTMENTS</t>
  </si>
  <si>
    <t>OTHER</t>
  </si>
  <si>
    <t>BALANCE</t>
  </si>
  <si>
    <t>PAYMENTS</t>
  </si>
  <si>
    <t>C</t>
  </si>
  <si>
    <t>Min Ref</t>
  </si>
  <si>
    <t>CHQ NO.</t>
  </si>
  <si>
    <t>AMOUNT</t>
  </si>
  <si>
    <t>Subs</t>
  </si>
  <si>
    <t>Grass Cutting</t>
  </si>
  <si>
    <t>Play Area</t>
  </si>
  <si>
    <t>Maintenenace</t>
  </si>
  <si>
    <t>Hall hire</t>
  </si>
  <si>
    <t>Audit</t>
  </si>
  <si>
    <t>Insurance</t>
  </si>
  <si>
    <t>Grants</t>
  </si>
  <si>
    <t xml:space="preserve">Clerk Salary </t>
  </si>
  <si>
    <t>Clerk's Exps</t>
  </si>
  <si>
    <t>HMRC PAYE/NI</t>
  </si>
  <si>
    <t>Ext Payroll</t>
  </si>
  <si>
    <t>Pension</t>
  </si>
  <si>
    <t>Cllr expenses</t>
  </si>
  <si>
    <t>PWLB</t>
  </si>
  <si>
    <t>Office sundries</t>
  </si>
  <si>
    <t>DALC</t>
  </si>
  <si>
    <t>Elections</t>
  </si>
  <si>
    <t>P3</t>
  </si>
  <si>
    <t>Website</t>
  </si>
  <si>
    <t>Training</t>
  </si>
  <si>
    <t>Other</t>
  </si>
  <si>
    <t>Community Orchard</t>
  </si>
  <si>
    <t>Neighbourhood Plan</t>
  </si>
  <si>
    <t>VAT</t>
  </si>
  <si>
    <t>Balance b/f</t>
  </si>
  <si>
    <t>Nest Pensions</t>
  </si>
  <si>
    <t>R Avery</t>
  </si>
  <si>
    <t>HMRC</t>
  </si>
  <si>
    <t>Viking</t>
  </si>
  <si>
    <t>Transfer</t>
  </si>
  <si>
    <t>Society of Local Council Clerks</t>
  </si>
  <si>
    <t>Lee Accounting</t>
  </si>
  <si>
    <t>Broadhempston VH CIO</t>
  </si>
  <si>
    <t>Public Works Loan Board</t>
  </si>
  <si>
    <t>D J Ivey</t>
  </si>
  <si>
    <t>Devon County Council</t>
  </si>
  <si>
    <t>SJB Signs</t>
  </si>
  <si>
    <t>Wotton Printers</t>
  </si>
  <si>
    <t>BH CIO</t>
  </si>
  <si>
    <t>To Instant Access</t>
  </si>
  <si>
    <t>N Wright</t>
  </si>
  <si>
    <t>Agroforestry</t>
  </si>
  <si>
    <t>Loan - VHCIO</t>
  </si>
  <si>
    <t>Maverick Industries</t>
  </si>
  <si>
    <t>Information Commissioner Office</t>
  </si>
  <si>
    <t>Allotm Rendell</t>
  </si>
  <si>
    <t>Allotm Cornish</t>
  </si>
  <si>
    <t>S Birbeck</t>
  </si>
  <si>
    <t>TDC</t>
  </si>
  <si>
    <t>From HTB</t>
  </si>
  <si>
    <t>J Reade</t>
  </si>
  <si>
    <t>PKF Littlejohn LLP</t>
  </si>
  <si>
    <t>J Toms Ltd</t>
  </si>
  <si>
    <t>Southern Timber</t>
  </si>
  <si>
    <t>Came and Company</t>
  </si>
  <si>
    <t>R Southwood</t>
  </si>
  <si>
    <t>Devon Association of Local Councils</t>
  </si>
  <si>
    <t>Broadhempston PCC</t>
  </si>
  <si>
    <t>Broadhempston CLT</t>
  </si>
  <si>
    <t>SLCC</t>
  </si>
  <si>
    <t>M Irish</t>
  </si>
  <si>
    <t>M Wright</t>
  </si>
  <si>
    <t>Royal British Legion</t>
  </si>
  <si>
    <t>SPC training</t>
  </si>
  <si>
    <t>Aaron Printers</t>
  </si>
  <si>
    <t>Broadhempston Community Shop</t>
  </si>
  <si>
    <t>Balance as per Bank Statement</t>
  </si>
  <si>
    <t>Less: Unpresented Cheques</t>
  </si>
  <si>
    <t>Balance as per Cash Book</t>
  </si>
  <si>
    <t xml:space="preserve">ACCOUNT NO. 07735061 - BROADHEMPSTON PARISH COUNCIL </t>
  </si>
  <si>
    <t>INTEREST</t>
  </si>
  <si>
    <t>REC CRED</t>
  </si>
  <si>
    <t>KCF</t>
  </si>
  <si>
    <t>GRANTS</t>
  </si>
  <si>
    <t xml:space="preserve">SHOP LOAN REPAYMENTS </t>
  </si>
  <si>
    <t>COM ORC</t>
  </si>
  <si>
    <t>MINUTE REF</t>
  </si>
  <si>
    <t>DESCRIPTION</t>
  </si>
  <si>
    <t>CHEQUE NO.</t>
  </si>
  <si>
    <t>Broadhemspston Community Shop</t>
  </si>
  <si>
    <t>Lloyds</t>
  </si>
  <si>
    <t>To Treasurers'</t>
  </si>
  <si>
    <t>Teignbridge District Council</t>
  </si>
  <si>
    <t>Deposit - Orchard donations</t>
  </si>
  <si>
    <t>Teignbridge District Council - cllr grant</t>
  </si>
  <si>
    <t>Jones</t>
  </si>
  <si>
    <t>Lee</t>
  </si>
  <si>
    <t>Berry</t>
  </si>
  <si>
    <t>Pengilley</t>
  </si>
  <si>
    <t>Rendell</t>
  </si>
  <si>
    <t>Toledo</t>
  </si>
  <si>
    <t>Hoyle</t>
  </si>
  <si>
    <t>Tully</t>
  </si>
  <si>
    <t>Beaumont</t>
  </si>
  <si>
    <t>Kirwin</t>
  </si>
  <si>
    <t>B-ECO</t>
  </si>
  <si>
    <t>Bailey</t>
  </si>
  <si>
    <t>Teign Housing</t>
  </si>
  <si>
    <t>Neale</t>
  </si>
  <si>
    <t>Tree Council</t>
  </si>
  <si>
    <t>Richards</t>
  </si>
  <si>
    <t>Boyle</t>
  </si>
  <si>
    <t>Fete Committee</t>
  </si>
  <si>
    <t xml:space="preserve">Coffinswell PC training </t>
  </si>
  <si>
    <t>Balance as per Bank Statement 31/03/2020</t>
  </si>
  <si>
    <t>Add: Outstanding banking</t>
  </si>
  <si>
    <t>Miniramp</t>
  </si>
  <si>
    <t>Shop loan</t>
  </si>
  <si>
    <t>Balance as per Bank Statement 03/03/2020</t>
  </si>
  <si>
    <t>INCOME &amp; EXPENDITURE 2019/20</t>
  </si>
  <si>
    <t>2018/19 Actual</t>
  </si>
  <si>
    <t>2019/20 Budget</t>
  </si>
  <si>
    <t>2019/20 to date</t>
  </si>
  <si>
    <t>Forecast</t>
  </si>
  <si>
    <t>Variance</t>
  </si>
  <si>
    <t>INCOME</t>
  </si>
  <si>
    <t>CTSG</t>
  </si>
  <si>
    <t>No council tax support grant since 2019/20</t>
  </si>
  <si>
    <t>RECYCLING CREDITS</t>
  </si>
  <si>
    <t>KINGS CLOSE FIELD</t>
  </si>
  <si>
    <t>COMMUNITY ORCHARD</t>
  </si>
  <si>
    <t>P3 GRANT</t>
  </si>
  <si>
    <t>EXPENDITURE</t>
  </si>
  <si>
    <t>SUBSCRIPTIONS</t>
  </si>
  <si>
    <t>ELECTION EXPENSES</t>
  </si>
  <si>
    <t>PLAY AREA</t>
  </si>
  <si>
    <t>MAINTENANCE</t>
  </si>
  <si>
    <t>GRASS CUTTING</t>
  </si>
  <si>
    <t>HALL HIRE</t>
  </si>
  <si>
    <t>INSURANCE</t>
  </si>
  <si>
    <t>PAYROLL</t>
  </si>
  <si>
    <t>CLERKS EXPENSES</t>
  </si>
  <si>
    <t>EXTERNAL PAYROLL</t>
  </si>
  <si>
    <t>PENSION</t>
  </si>
  <si>
    <t>OFFICE SUNDRIES</t>
  </si>
  <si>
    <t>new cc</t>
  </si>
  <si>
    <t>AUDIT</t>
  </si>
  <si>
    <t>CLLR EXPENSES/CHAIR ALLOWANCE</t>
  </si>
  <si>
    <t>TRAINING</t>
  </si>
  <si>
    <t>NEIGHBOURHOOD PLAN</t>
  </si>
  <si>
    <t>P3 (FOOTPATHS)</t>
  </si>
  <si>
    <t>WEBSITE</t>
  </si>
  <si>
    <t>SURPLUS / (DEFICIT)</t>
  </si>
  <si>
    <t>TOTAL</t>
  </si>
  <si>
    <t>Notes:</t>
  </si>
  <si>
    <t xml:space="preserve">To be agreed by the Council at the Council meeting on </t>
  </si>
  <si>
    <t>BROADHEMPSTON PARISH COUNCIL - PROPOSED PRECEPT BUDGET 2020/21</t>
  </si>
  <si>
    <t>2018/19 ACTUAL</t>
  </si>
  <si>
    <t>2019/20 BUDGET</t>
  </si>
  <si>
    <t>2019/20 ESTIMATED</t>
  </si>
  <si>
    <t>2020/21 BUDGET</t>
  </si>
  <si>
    <t xml:space="preserve">DALC </t>
  </si>
  <si>
    <t>EXT PAYROLL</t>
  </si>
  <si>
    <t>£108 paid 04/19 for previous f/y</t>
  </si>
  <si>
    <t>New cost centre</t>
  </si>
  <si>
    <t>P3 FOOTPATHS</t>
  </si>
  <si>
    <t>3% increase</t>
  </si>
  <si>
    <t>To remove as no longer claimed</t>
  </si>
  <si>
    <t>Teign Housing Ground Rent</t>
  </si>
  <si>
    <t>Shop loan repayments</t>
  </si>
  <si>
    <t>Includes grant from Tree Council</t>
  </si>
  <si>
    <r>
      <rPr>
        <rFont val="Arial"/>
        <b/>
        <color rgb="FFFF0000"/>
        <sz val="10.0"/>
      </rPr>
      <t>DEFICIT</t>
    </r>
    <r>
      <rPr>
        <rFont val="Arial"/>
        <b/>
        <sz val="10.0"/>
      </rPr>
      <t>/SURPLUS FOR YEAR</t>
    </r>
  </si>
  <si>
    <t>Ringfenced Funds</t>
  </si>
  <si>
    <t>CIL payment</t>
  </si>
  <si>
    <t>RECEIPTS AND PAYMENTS ACCOUNT - YEAR ENDED 31 MARCH 2020</t>
  </si>
  <si>
    <t>SHOP LOAN REPAYMENTS</t>
  </si>
  <si>
    <t>na</t>
  </si>
  <si>
    <t>EXCESS/(SHORTFALL) OF RECEIPTS</t>
  </si>
  <si>
    <t>OVER PAYMENTS</t>
  </si>
  <si>
    <t>SUMMARY</t>
  </si>
  <si>
    <t>Opening balances</t>
  </si>
  <si>
    <t>Receipts</t>
  </si>
  <si>
    <t>Plus: HTB balance</t>
  </si>
  <si>
    <t>Less: Payments</t>
  </si>
  <si>
    <t>Closing Balances</t>
  </si>
  <si>
    <t>BANK RECONCILIATION</t>
  </si>
  <si>
    <t>Balance as per bank statements as at 30 September 2019</t>
  </si>
  <si>
    <t>HTB Saver Account. 10252674</t>
  </si>
  <si>
    <t>Treasurers' Account. 01492299</t>
  </si>
  <si>
    <t>Instant Access Account. 07735061</t>
  </si>
  <si>
    <t>Less: Unpresented Cheques at 31 March 2019</t>
  </si>
  <si>
    <t>Net bank balances as at 31 March 2019</t>
  </si>
  <si>
    <t xml:space="preserve">Signed………………………………………………..                    </t>
  </si>
  <si>
    <t>Signed………………………………………..</t>
  </si>
  <si>
    <t>Chairman</t>
  </si>
  <si>
    <t>Responsible Financial Officer</t>
  </si>
  <si>
    <t>………………………………………………………..</t>
  </si>
  <si>
    <t>………………………………………………..</t>
  </si>
  <si>
    <t>Date</t>
  </si>
  <si>
    <t>Audited body name:</t>
  </si>
  <si>
    <t>Broadhempston Parish Council</t>
  </si>
  <si>
    <t>Financial year ending 31 March 2020</t>
  </si>
  <si>
    <t>Prepared by:___________________________________</t>
  </si>
  <si>
    <t>Date:______________________</t>
  </si>
  <si>
    <t>Rachel Avery, Parish Clerk &amp; RFO</t>
  </si>
  <si>
    <t>Approved by:___________________________________</t>
  </si>
  <si>
    <t>Geoff Dowson, Chairman</t>
  </si>
  <si>
    <t>£</t>
  </si>
  <si>
    <t>Balance as per bank statements as at 31 March 2020</t>
  </si>
  <si>
    <t>Treasurers Account No. 01492299</t>
  </si>
  <si>
    <t>Instant Access Account No. 07735061</t>
  </si>
  <si>
    <t>Hampshire Trust Savings Account</t>
  </si>
  <si>
    <t>Petty Cash Float</t>
  </si>
  <si>
    <t>Add: Unbanked receipts as at 31 March 2019</t>
  </si>
  <si>
    <t>The net balances reconcile to the cash book for the year as follows:</t>
  </si>
  <si>
    <t>CASH BOOK</t>
  </si>
  <si>
    <t>Opening Balance</t>
  </si>
  <si>
    <t>Add: Receipts in the year</t>
  </si>
  <si>
    <t>Less: Payments in the year</t>
  </si>
  <si>
    <t>Closing balance per cash book as at 31 March 2019</t>
  </si>
  <si>
    <t>ASSET REGISTER</t>
  </si>
  <si>
    <t>Date of Purchase</t>
  </si>
  <si>
    <t>Description</t>
  </si>
  <si>
    <t>Cost/Value</t>
  </si>
  <si>
    <t>Location</t>
  </si>
  <si>
    <t>Insured</t>
  </si>
  <si>
    <t>Kings Close Field</t>
  </si>
  <si>
    <t>Headlands*</t>
  </si>
  <si>
    <t>Small Playing Field</t>
  </si>
  <si>
    <t>Gifted</t>
  </si>
  <si>
    <t>Allotments</t>
  </si>
  <si>
    <t>Sports Pavillion and contents*</t>
  </si>
  <si>
    <t>Headlands</t>
  </si>
  <si>
    <t>Storage building*</t>
  </si>
  <si>
    <t>Play equipment</t>
  </si>
  <si>
    <t>Seats</t>
  </si>
  <si>
    <t>Village Hall*</t>
  </si>
  <si>
    <t>Parish Chest</t>
  </si>
  <si>
    <t>Hilary Sutcliffe in possession</t>
  </si>
  <si>
    <t>Defibrillator</t>
  </si>
  <si>
    <t>*Subject to a 999 year lease from 01/09/2001 to Broadhempston Village Hall CIO at an annual peppercorn rent</t>
  </si>
  <si>
    <t>Invoice Date</t>
  </si>
  <si>
    <t>VAT Reg Number</t>
  </si>
  <si>
    <t>Delivered to</t>
  </si>
  <si>
    <t>Amount</t>
  </si>
  <si>
    <t>Ink cartridges</t>
  </si>
  <si>
    <t>Payroll services</t>
  </si>
  <si>
    <t>DALC affiliation fees</t>
  </si>
  <si>
    <t>USB sticks</t>
  </si>
  <si>
    <t>Internal audit services</t>
  </si>
  <si>
    <t>Website hosting</t>
  </si>
  <si>
    <t>Leaflets</t>
  </si>
  <si>
    <t>Banner</t>
  </si>
  <si>
    <t>Stickers</t>
  </si>
  <si>
    <t>Aspen fuel</t>
  </si>
  <si>
    <t>External audit services</t>
  </si>
  <si>
    <t>Stakes</t>
  </si>
  <si>
    <t>Fence posts</t>
  </si>
  <si>
    <t>Mycorrhizal fungi</t>
  </si>
  <si>
    <t>Ink cartridges and paper</t>
  </si>
  <si>
    <t>Training seminar</t>
  </si>
  <si>
    <t>Fence repair</t>
  </si>
  <si>
    <t>Councillor training</t>
  </si>
  <si>
    <t>Stationery</t>
  </si>
  <si>
    <t>Books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</si>
</sst>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.00_-;\-* #,##0.00_-;_-* &quot;-&quot;??_-;_-@"/>
    <numFmt numFmtId="165" formatCode="dd/mm/yyyy"/>
    <numFmt numFmtId="166" formatCode="0.0"/>
    <numFmt numFmtId="167" formatCode="[$-F800]dddd\,\ mmmm\ dd\,\ yyyy"/>
    <numFmt numFmtId="168" formatCode="&quot;£&quot;#,##0.00"/>
  </numFmts>
  <fonts count="14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color theme="1"/>
      <name val="Calibri"/>
    </font>
    <font>
      <sz val="10.0"/>
      <color rgb="FFFF0000"/>
      <name val="Arial"/>
    </font>
    <font>
      <b/>
      <sz val="14.0"/>
      <color theme="1"/>
      <name val="Arial"/>
    </font>
    <font>
      <sz val="14.0"/>
      <color theme="1"/>
      <name val="Arial"/>
    </font>
    <font>
      <b/>
      <sz val="13.0"/>
      <color theme="1"/>
      <name val="Arial"/>
    </font>
    <font>
      <sz val="13.0"/>
      <color theme="1"/>
      <name val="Arial"/>
    </font>
    <font>
      <b/>
      <sz val="11.0"/>
      <color theme="1"/>
      <name val="Arial"/>
    </font>
    <font>
      <b/>
      <u/>
      <sz val="10.0"/>
      <color theme="1"/>
      <name val="Arial"/>
    </font>
    <font>
      <b/>
      <u/>
      <sz val="12.0"/>
      <color theme="1"/>
      <name val="Arial"/>
    </font>
    <font>
      <b/>
      <sz val="12.0"/>
      <color theme="1"/>
      <name val="Arial"/>
    </font>
    <font>
      <b/>
      <u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6">
    <border/>
    <border>
      <top style="thin">
        <color rgb="FF000000"/>
      </top>
      <bottom style="double">
        <color rgb="FF000000"/>
      </bottom>
    </border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0" fillId="0" fontId="2" numFmtId="1" xfId="0" applyFont="1" applyNumberFormat="1"/>
    <xf borderId="0" fillId="0" fontId="2" numFmtId="164" xfId="0" applyFont="1" applyNumberFormat="1"/>
    <xf borderId="0" fillId="0" fontId="3" numFmtId="0" xfId="0" applyFont="1"/>
    <xf borderId="0" fillId="0" fontId="2" numFmtId="2" xfId="0" applyAlignment="1" applyFont="1" applyNumberFormat="1">
      <alignment shrinkToFit="0" wrapText="1"/>
    </xf>
    <xf borderId="0" fillId="0" fontId="2" numFmtId="1" xfId="0" applyAlignment="1" applyFont="1" applyNumberFormat="1">
      <alignment horizontal="center" shrinkToFit="0" wrapText="1"/>
    </xf>
    <xf borderId="0" fillId="0" fontId="2" numFmtId="2" xfId="0" applyAlignment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2" numFmtId="164" xfId="0" applyAlignment="1" applyFont="1" applyNumberFormat="1">
      <alignment horizontal="center"/>
    </xf>
    <xf borderId="0" fillId="0" fontId="2" numFmtId="14" xfId="0" applyFont="1" applyNumberFormat="1"/>
    <xf borderId="0" fillId="0" fontId="4" numFmtId="2" xfId="0" applyFont="1" applyNumberFormat="1"/>
    <xf borderId="0" fillId="0" fontId="2" numFmtId="4" xfId="0" applyFont="1" applyNumberFormat="1"/>
    <xf borderId="0" fillId="0" fontId="2" numFmtId="0" xfId="0" applyFont="1"/>
    <xf borderId="0" fillId="0" fontId="2" numFmtId="0" xfId="0" applyAlignment="1" applyFont="1">
      <alignment horizontal="left"/>
    </xf>
    <xf borderId="0" fillId="0" fontId="2" numFmtId="1" xfId="0" applyAlignment="1" applyFont="1" applyNumberFormat="1">
      <alignment horizontal="right"/>
    </xf>
    <xf borderId="1" fillId="0" fontId="2" numFmtId="2" xfId="0" applyBorder="1" applyFont="1" applyNumberFormat="1"/>
    <xf borderId="0" fillId="0" fontId="2" numFmtId="165" xfId="0" applyFont="1" applyNumberFormat="1"/>
    <xf borderId="2" fillId="0" fontId="2" numFmtId="2" xfId="0" applyBorder="1" applyFont="1" applyNumberFormat="1"/>
    <xf borderId="0" fillId="0" fontId="2" numFmtId="0" xfId="0" applyAlignment="1" applyFont="1">
      <alignment shrinkToFit="0" wrapText="1"/>
    </xf>
    <xf borderId="2" fillId="0" fontId="2" numFmtId="0" xfId="0" applyBorder="1" applyFont="1"/>
    <xf borderId="0" fillId="0" fontId="2" numFmtId="166" xfId="0" applyFont="1" applyNumberFormat="1"/>
    <xf borderId="3" fillId="0" fontId="2" numFmtId="2" xfId="0" applyBorder="1" applyFont="1" applyNumberForma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2" xfId="0" applyAlignment="1" applyFont="1" applyNumberFormat="1">
      <alignment horizontal="center"/>
    </xf>
    <xf borderId="0" fillId="0" fontId="1" numFmtId="2" xfId="0" applyAlignment="1" applyFont="1" applyNumberFormat="1">
      <alignment horizontal="center" shrinkToFit="0" wrapText="1"/>
    </xf>
    <xf borderId="0" fillId="0" fontId="1" numFmtId="0" xfId="0" applyAlignment="1" applyFont="1">
      <alignment horizontal="left"/>
    </xf>
    <xf borderId="0" fillId="0" fontId="2" numFmtId="2" xfId="0" applyAlignment="1" applyFont="1" applyNumberFormat="1">
      <alignment horizontal="right"/>
    </xf>
    <xf borderId="0" fillId="0" fontId="2" numFmtId="0" xfId="0" applyAlignment="1" applyFont="1">
      <alignment horizontal="center"/>
    </xf>
    <xf borderId="1" fillId="0" fontId="2" numFmtId="2" xfId="0" applyAlignment="1" applyBorder="1" applyFont="1" applyNumberFormat="1">
      <alignment horizontal="right"/>
    </xf>
    <xf borderId="0" fillId="0" fontId="2" numFmtId="2" xfId="0" applyAlignment="1" applyFont="1" applyNumberFormat="1">
      <alignment horizontal="right" shrinkToFit="0" wrapText="1"/>
    </xf>
    <xf borderId="0" fillId="0" fontId="1" numFmtId="2" xfId="0" applyFont="1" applyNumberFormat="1"/>
    <xf borderId="4" fillId="0" fontId="2" numFmtId="2" xfId="0" applyBorder="1" applyFont="1" applyNumberFormat="1"/>
    <xf borderId="0" fillId="0" fontId="2" numFmtId="167" xfId="0" applyAlignment="1" applyFont="1" applyNumberFormat="1">
      <alignment horizontal="left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9" numFmtId="0" xfId="0" applyAlignment="1" applyFont="1">
      <alignment horizontal="left"/>
    </xf>
    <xf borderId="1" fillId="0" fontId="2" numFmtId="4" xfId="0" applyBorder="1" applyFont="1" applyNumberFormat="1"/>
    <xf borderId="0" fillId="0" fontId="9" numFmtId="0" xfId="0" applyFont="1"/>
    <xf borderId="3" fillId="0" fontId="2" numFmtId="4" xfId="0" applyBorder="1" applyFont="1" applyNumberFormat="1"/>
    <xf borderId="0" fillId="0" fontId="10" numFmtId="0" xfId="0" applyFont="1"/>
    <xf borderId="4" fillId="0" fontId="2" numFmtId="4" xfId="0" applyBorder="1" applyFont="1" applyNumberFormat="1"/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2" numFmtId="4" xfId="0" applyAlignment="1" applyFont="1" applyNumberFormat="1">
      <alignment horizontal="right"/>
    </xf>
    <xf borderId="2" fillId="0" fontId="2" numFmtId="4" xfId="0" applyBorder="1" applyFont="1" applyNumberFormat="1"/>
    <xf borderId="0" fillId="0" fontId="2" numFmtId="168" xfId="0" applyFont="1" applyNumberFormat="1"/>
    <xf borderId="3" fillId="0" fontId="2" numFmtId="0" xfId="0" applyBorder="1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vertical="center"/>
    </xf>
    <xf borderId="0" fillId="0" fontId="2" numFmtId="17" xfId="0" applyFont="1" applyNumberFormat="1"/>
    <xf borderId="1" fillId="0" fontId="1" numFmtId="4" xfId="0" applyBorder="1" applyFont="1" applyNumberFormat="1"/>
    <xf borderId="2" fillId="0" fontId="1" numFmtId="0" xfId="0" applyBorder="1" applyFont="1"/>
    <xf borderId="0" fillId="0" fontId="2" numFmtId="14" xfId="0" applyAlignment="1" applyFont="1" applyNumberFormat="1">
      <alignment horizontal="left"/>
    </xf>
    <xf borderId="5" fillId="0" fontId="2" numFmtId="168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3.71"/>
    <col customWidth="1" min="3" max="4" width="9.71"/>
    <col customWidth="1" min="5" max="5" width="9.57"/>
    <col customWidth="1" min="6" max="6" width="10.14"/>
    <col customWidth="1" min="7" max="7" width="32.14"/>
    <col customWidth="1" min="8" max="8" width="3.71"/>
    <col customWidth="1" min="9" max="9" width="7.57"/>
    <col customWidth="1" min="10" max="10" width="8.57"/>
    <col customWidth="1" min="11" max="11" width="9.43"/>
    <col customWidth="1" min="12" max="12" width="8.71"/>
    <col customWidth="1" min="13" max="13" width="7.57"/>
    <col customWidth="1" min="14" max="14" width="9.14"/>
    <col customWidth="1" min="15" max="15" width="8.0"/>
    <col customWidth="1" min="16" max="16" width="7.29"/>
    <col customWidth="1" min="17" max="17" width="6.86"/>
    <col customWidth="1" min="18" max="18" width="8.71"/>
    <col customWidth="1" min="19" max="19" width="9.86"/>
    <col customWidth="1" min="20" max="21" width="7.57"/>
    <col customWidth="1" min="22" max="24" width="7.29"/>
    <col customWidth="1" min="25" max="25" width="6.57"/>
    <col customWidth="1" min="26" max="26" width="7.71"/>
    <col customWidth="1" min="27" max="27" width="8.0"/>
    <col customWidth="1" min="28" max="28" width="6.57"/>
    <col customWidth="1" min="29" max="29" width="7.71"/>
    <col customWidth="1" min="30" max="30" width="7.29"/>
    <col customWidth="1" min="31" max="32" width="7.71"/>
    <col customWidth="1" min="33" max="35" width="9.57"/>
    <col customWidth="1" min="36" max="36" width="10.57"/>
    <col customWidth="1" min="37" max="37" width="11.0"/>
  </cols>
  <sheetData>
    <row r="1" ht="12.75" customHeight="1">
      <c r="A1" s="1" t="s">
        <v>0</v>
      </c>
      <c r="C1" s="2"/>
      <c r="D1" s="2"/>
      <c r="E1" s="2"/>
      <c r="F1" s="2"/>
      <c r="J1" s="3"/>
      <c r="K1" s="2"/>
      <c r="L1" s="2"/>
      <c r="AJ1" s="4"/>
    </row>
    <row r="2" ht="12.75" customHeight="1">
      <c r="A2" s="1"/>
      <c r="C2" s="2"/>
      <c r="D2" s="2"/>
      <c r="E2" s="2"/>
      <c r="F2" s="2"/>
      <c r="J2" s="3"/>
      <c r="K2" s="2"/>
      <c r="L2" s="2"/>
      <c r="AJ2" s="4"/>
    </row>
    <row r="3" ht="12.75" customHeight="1">
      <c r="A3" s="1" t="s">
        <v>1</v>
      </c>
      <c r="C3" s="2"/>
      <c r="D3" s="2"/>
      <c r="E3" s="2"/>
      <c r="F3" s="2"/>
      <c r="J3" s="3"/>
      <c r="K3" s="2"/>
      <c r="L3" s="2"/>
      <c r="AJ3" s="4"/>
    </row>
    <row r="4" ht="12.75" customHeight="1">
      <c r="A4" s="1"/>
      <c r="C4" s="2"/>
      <c r="D4" s="2"/>
      <c r="E4" s="2"/>
      <c r="F4" s="2"/>
      <c r="J4" s="3"/>
      <c r="K4" s="2"/>
      <c r="L4" s="2"/>
      <c r="AJ4" s="4"/>
    </row>
    <row r="5" ht="12.75" customHeight="1">
      <c r="A5" s="1" t="s">
        <v>2</v>
      </c>
      <c r="C5" s="2"/>
      <c r="D5" s="2"/>
      <c r="E5" s="2"/>
      <c r="F5" s="2"/>
      <c r="J5" s="3"/>
      <c r="K5" s="2"/>
      <c r="L5" s="2"/>
      <c r="AJ5" s="4"/>
    </row>
    <row r="6" ht="12.75" customHeight="1">
      <c r="A6" s="5" t="s">
        <v>3</v>
      </c>
      <c r="B6" s="5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6" t="s">
        <v>11</v>
      </c>
      <c r="J6" s="7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32</v>
      </c>
      <c r="AE6" s="9" t="s">
        <v>33</v>
      </c>
      <c r="AF6" s="9" t="s">
        <v>34</v>
      </c>
      <c r="AG6" s="9" t="s">
        <v>35</v>
      </c>
      <c r="AH6" s="9" t="s">
        <v>36</v>
      </c>
      <c r="AI6" s="9" t="s">
        <v>37</v>
      </c>
      <c r="AJ6" s="10" t="s">
        <v>38</v>
      </c>
    </row>
    <row r="7" ht="12.75" customHeight="1">
      <c r="A7" s="11">
        <v>43556.0</v>
      </c>
      <c r="B7" s="11" t="s">
        <v>39</v>
      </c>
      <c r="C7" s="2"/>
      <c r="D7" s="2"/>
      <c r="E7" s="2"/>
      <c r="F7" s="2">
        <v>1651.85</v>
      </c>
      <c r="G7" s="11"/>
      <c r="H7" s="11"/>
      <c r="I7" s="11"/>
      <c r="J7" s="3"/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</row>
    <row r="8" ht="12.75" customHeight="1">
      <c r="A8" s="11">
        <v>43564.0</v>
      </c>
      <c r="C8" s="2"/>
      <c r="D8" s="2"/>
      <c r="E8" s="2"/>
      <c r="F8" s="2">
        <f t="shared" ref="F8:F134" si="1">F7+E8+D8+C8+-K8</f>
        <v>1636.22</v>
      </c>
      <c r="G8" s="5" t="s">
        <v>40</v>
      </c>
      <c r="I8" s="11"/>
      <c r="J8" s="3"/>
      <c r="K8" s="2">
        <v>15.63</v>
      </c>
      <c r="L8" s="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15.63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4"/>
    </row>
    <row r="9" ht="12.75" customHeight="1">
      <c r="A9" s="11">
        <v>43567.0</v>
      </c>
      <c r="C9" s="2"/>
      <c r="D9" s="2"/>
      <c r="E9" s="2"/>
      <c r="F9" s="2">
        <f t="shared" si="1"/>
        <v>974.8</v>
      </c>
      <c r="G9" s="11" t="s">
        <v>41</v>
      </c>
      <c r="H9" s="11"/>
      <c r="I9" s="11"/>
      <c r="J9" s="3"/>
      <c r="K9" s="2">
        <v>661.42</v>
      </c>
      <c r="L9" s="13"/>
      <c r="M9" s="13"/>
      <c r="N9" s="13"/>
      <c r="O9" s="13"/>
      <c r="P9" s="13"/>
      <c r="Q9" s="13"/>
      <c r="R9" s="13"/>
      <c r="S9" s="13"/>
      <c r="T9" s="13">
        <v>661.42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4"/>
    </row>
    <row r="10" ht="12.75" customHeight="1">
      <c r="A10" s="11">
        <v>43567.0</v>
      </c>
      <c r="C10" s="2"/>
      <c r="D10" s="2"/>
      <c r="E10" s="2"/>
      <c r="F10" s="2">
        <f t="shared" si="1"/>
        <v>907.59</v>
      </c>
      <c r="G10" s="11" t="s">
        <v>42</v>
      </c>
      <c r="H10" s="11"/>
      <c r="I10" s="11"/>
      <c r="J10" s="3"/>
      <c r="K10" s="2">
        <v>67.21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67.21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"/>
    </row>
    <row r="11" ht="12.75" customHeight="1">
      <c r="A11" s="11">
        <v>43567.0</v>
      </c>
      <c r="B11" s="14"/>
      <c r="C11" s="2"/>
      <c r="D11" s="2"/>
      <c r="E11" s="2"/>
      <c r="F11" s="2">
        <f t="shared" si="1"/>
        <v>840.39</v>
      </c>
      <c r="G11" s="11" t="s">
        <v>41</v>
      </c>
      <c r="H11" s="11"/>
      <c r="I11" s="11"/>
      <c r="J11" s="3"/>
      <c r="K11" s="2">
        <v>67.2</v>
      </c>
      <c r="L11" s="13"/>
      <c r="M11" s="13"/>
      <c r="N11" s="13"/>
      <c r="O11" s="13"/>
      <c r="P11" s="13"/>
      <c r="Q11" s="13"/>
      <c r="R11" s="13"/>
      <c r="S11" s="13"/>
      <c r="T11" s="13"/>
      <c r="U11" s="13">
        <v>32.2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35.0</v>
      </c>
      <c r="AH11" s="13"/>
      <c r="AI11" s="13"/>
      <c r="AJ11" s="4"/>
    </row>
    <row r="12" ht="12.75" customHeight="1">
      <c r="A12" s="11">
        <v>43567.0</v>
      </c>
      <c r="C12" s="2"/>
      <c r="D12" s="2"/>
      <c r="E12" s="2"/>
      <c r="F12" s="2">
        <f t="shared" si="1"/>
        <v>778.64</v>
      </c>
      <c r="G12" s="11" t="s">
        <v>43</v>
      </c>
      <c r="H12" s="11"/>
      <c r="I12" s="11"/>
      <c r="J12" s="3"/>
      <c r="K12" s="2">
        <v>61.75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51.46</v>
      </c>
      <c r="AB12" s="13"/>
      <c r="AC12" s="13"/>
      <c r="AD12" s="13"/>
      <c r="AE12" s="13"/>
      <c r="AF12" s="13"/>
      <c r="AG12" s="13"/>
      <c r="AH12" s="13"/>
      <c r="AI12" s="13"/>
      <c r="AJ12" s="4">
        <v>10.29</v>
      </c>
    </row>
    <row r="13" ht="12.75" customHeight="1">
      <c r="A13" s="11">
        <v>43567.0</v>
      </c>
      <c r="B13" s="5" t="s">
        <v>44</v>
      </c>
      <c r="C13" s="2"/>
      <c r="D13" s="2"/>
      <c r="E13" s="2">
        <v>2000.0</v>
      </c>
      <c r="F13" s="2">
        <f t="shared" si="1"/>
        <v>2778.64</v>
      </c>
      <c r="G13" s="11"/>
      <c r="H13" s="11"/>
      <c r="I13" s="11"/>
      <c r="J13" s="3"/>
      <c r="K13" s="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4"/>
    </row>
    <row r="14" ht="12.75" customHeight="1">
      <c r="A14" s="11">
        <v>43567.0</v>
      </c>
      <c r="B14" s="14"/>
      <c r="C14" s="2"/>
      <c r="D14" s="2"/>
      <c r="E14" s="2"/>
      <c r="F14" s="2">
        <f t="shared" si="1"/>
        <v>1968.64</v>
      </c>
      <c r="G14" s="11" t="s">
        <v>45</v>
      </c>
      <c r="H14" s="11"/>
      <c r="I14" s="11"/>
      <c r="J14" s="3"/>
      <c r="K14" s="2">
        <v>810.0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810.0</v>
      </c>
      <c r="AG14" s="13"/>
      <c r="AH14" s="13"/>
      <c r="AI14" s="13"/>
      <c r="AJ14" s="4"/>
    </row>
    <row r="15" ht="12.75" customHeight="1">
      <c r="A15" s="11">
        <v>43567.0</v>
      </c>
      <c r="C15" s="2"/>
      <c r="D15" s="2"/>
      <c r="E15" s="2"/>
      <c r="F15" s="2">
        <f t="shared" si="1"/>
        <v>1899.97</v>
      </c>
      <c r="G15" s="11" t="s">
        <v>41</v>
      </c>
      <c r="H15" s="11"/>
      <c r="I15" s="11"/>
      <c r="J15" s="3"/>
      <c r="K15" s="2">
        <v>68.67</v>
      </c>
      <c r="L15" s="13">
        <v>68.67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4"/>
    </row>
    <row r="16" ht="12.75" customHeight="1">
      <c r="A16" s="11">
        <v>43567.0</v>
      </c>
      <c r="C16" s="2"/>
      <c r="D16" s="2"/>
      <c r="E16" s="2"/>
      <c r="F16" s="2">
        <f t="shared" si="1"/>
        <v>1791.97</v>
      </c>
      <c r="G16" s="11" t="s">
        <v>46</v>
      </c>
      <c r="H16" s="11"/>
      <c r="I16" s="11"/>
      <c r="J16" s="3"/>
      <c r="K16" s="2">
        <v>108.0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v>90.0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4">
        <v>18.0</v>
      </c>
    </row>
    <row r="17" ht="12.75" customHeight="1">
      <c r="A17" s="11">
        <v>43580.0</v>
      </c>
      <c r="B17" s="5" t="s">
        <v>44</v>
      </c>
      <c r="C17" s="2"/>
      <c r="D17" s="2"/>
      <c r="E17" s="2">
        <v>2500.0</v>
      </c>
      <c r="F17" s="2">
        <f t="shared" si="1"/>
        <v>4291.97</v>
      </c>
      <c r="G17" s="11"/>
      <c r="H17" s="11"/>
      <c r="I17" s="11"/>
      <c r="J17" s="3"/>
      <c r="K17" s="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4"/>
    </row>
    <row r="18" ht="12.75" customHeight="1">
      <c r="A18" s="11">
        <v>43580.0</v>
      </c>
      <c r="C18" s="2"/>
      <c r="D18" s="2"/>
      <c r="E18" s="2"/>
      <c r="F18" s="2">
        <f t="shared" si="1"/>
        <v>1791.97</v>
      </c>
      <c r="G18" s="11" t="s">
        <v>47</v>
      </c>
      <c r="H18" s="11"/>
      <c r="I18" s="11"/>
      <c r="J18" s="3"/>
      <c r="K18" s="2">
        <v>2500.0</v>
      </c>
      <c r="L18" s="13"/>
      <c r="M18" s="13"/>
      <c r="N18" s="13"/>
      <c r="O18" s="13"/>
      <c r="P18" s="13"/>
      <c r="Q18" s="13"/>
      <c r="R18" s="13"/>
      <c r="S18" s="13">
        <v>2500.0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4"/>
    </row>
    <row r="19" ht="12.75" customHeight="1">
      <c r="A19" s="11">
        <v>43588.0</v>
      </c>
      <c r="C19" s="2"/>
      <c r="D19" s="2"/>
      <c r="E19" s="2"/>
      <c r="F19" s="2">
        <f t="shared" si="1"/>
        <v>1783.05</v>
      </c>
      <c r="G19" s="11" t="s">
        <v>40</v>
      </c>
      <c r="H19" s="11"/>
      <c r="I19" s="11"/>
      <c r="J19" s="3"/>
      <c r="K19" s="2">
        <v>8.92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8.92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</row>
    <row r="20" ht="12.75" customHeight="1">
      <c r="A20" s="11">
        <v>43595.0</v>
      </c>
      <c r="B20" s="15"/>
      <c r="C20" s="2"/>
      <c r="D20" s="2"/>
      <c r="E20" s="2"/>
      <c r="F20" s="2">
        <f t="shared" si="1"/>
        <v>854.04</v>
      </c>
      <c r="G20" s="11" t="s">
        <v>48</v>
      </c>
      <c r="H20" s="11"/>
      <c r="I20" s="11"/>
      <c r="J20" s="3"/>
      <c r="K20" s="2">
        <v>929.01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929.01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4"/>
    </row>
    <row r="21" ht="12.75" customHeight="1">
      <c r="A21" s="11">
        <v>43595.0</v>
      </c>
      <c r="C21" s="2"/>
      <c r="D21" s="2"/>
      <c r="E21" s="2"/>
      <c r="F21" s="2">
        <f t="shared" si="1"/>
        <v>810.24</v>
      </c>
      <c r="G21" s="11" t="s">
        <v>42</v>
      </c>
      <c r="H21" s="11"/>
      <c r="I21" s="11"/>
      <c r="J21" s="3"/>
      <c r="K21" s="2">
        <v>43.8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43.8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4"/>
    </row>
    <row r="22" ht="12.75" customHeight="1">
      <c r="A22" s="11">
        <v>43595.0</v>
      </c>
      <c r="C22" s="2"/>
      <c r="D22" s="2"/>
      <c r="E22" s="2"/>
      <c r="F22" s="2">
        <f t="shared" si="1"/>
        <v>219.89</v>
      </c>
      <c r="G22" s="11" t="s">
        <v>41</v>
      </c>
      <c r="H22" s="11"/>
      <c r="I22" s="11"/>
      <c r="J22" s="3"/>
      <c r="K22" s="2">
        <v>590.35</v>
      </c>
      <c r="L22" s="13"/>
      <c r="M22" s="13"/>
      <c r="N22" s="13"/>
      <c r="O22" s="13"/>
      <c r="P22" s="13"/>
      <c r="Q22" s="13"/>
      <c r="R22" s="13"/>
      <c r="S22" s="13"/>
      <c r="T22" s="13">
        <v>590.35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4"/>
    </row>
    <row r="23" ht="12.75" customHeight="1">
      <c r="A23" s="11">
        <v>43595.0</v>
      </c>
      <c r="C23" s="2"/>
      <c r="D23" s="2"/>
      <c r="E23" s="2"/>
      <c r="F23" s="2">
        <f t="shared" si="1"/>
        <v>184.92</v>
      </c>
      <c r="G23" s="11" t="s">
        <v>41</v>
      </c>
      <c r="H23" s="11"/>
      <c r="I23" s="11"/>
      <c r="J23" s="16"/>
      <c r="K23" s="2">
        <v>34.97</v>
      </c>
      <c r="L23" s="13"/>
      <c r="M23" s="13"/>
      <c r="N23" s="13"/>
      <c r="O23" s="13"/>
      <c r="P23" s="13"/>
      <c r="Q23" s="13"/>
      <c r="R23" s="13"/>
      <c r="S23" s="13"/>
      <c r="T23" s="13"/>
      <c r="U23" s="13">
        <v>32.2</v>
      </c>
      <c r="V23" s="13"/>
      <c r="W23" s="13"/>
      <c r="X23" s="13"/>
      <c r="Y23" s="13"/>
      <c r="Z23" s="13"/>
      <c r="AA23" s="13">
        <v>2.77</v>
      </c>
      <c r="AB23" s="13"/>
      <c r="AC23" s="13"/>
      <c r="AD23" s="13"/>
      <c r="AE23" s="13"/>
      <c r="AF23" s="13"/>
      <c r="AG23" s="13"/>
      <c r="AH23" s="13"/>
      <c r="AI23" s="13"/>
      <c r="AJ23" s="4"/>
    </row>
    <row r="24" ht="12.75" customHeight="1">
      <c r="A24" s="11">
        <v>43623.0</v>
      </c>
      <c r="B24" s="14"/>
      <c r="C24" s="2"/>
      <c r="D24" s="2"/>
      <c r="E24" s="2"/>
      <c r="F24" s="2">
        <f t="shared" si="1"/>
        <v>158.08</v>
      </c>
      <c r="G24" s="11" t="s">
        <v>40</v>
      </c>
      <c r="H24" s="11"/>
      <c r="I24" s="11"/>
      <c r="J24" s="3"/>
      <c r="K24" s="2">
        <v>26.84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26.84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4"/>
    </row>
    <row r="25" ht="12.75" customHeight="1">
      <c r="A25" s="11">
        <v>43630.0</v>
      </c>
      <c r="B25" s="14" t="s">
        <v>44</v>
      </c>
      <c r="C25" s="2"/>
      <c r="D25" s="2"/>
      <c r="E25" s="2">
        <v>5000.0</v>
      </c>
      <c r="F25" s="2">
        <f t="shared" si="1"/>
        <v>5158.08</v>
      </c>
      <c r="G25" s="11"/>
      <c r="H25" s="11"/>
      <c r="I25" s="11"/>
      <c r="J25" s="3"/>
      <c r="K25" s="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4"/>
    </row>
    <row r="26" ht="12.75" customHeight="1">
      <c r="A26" s="11">
        <v>43630.0</v>
      </c>
      <c r="B26" s="14"/>
      <c r="C26" s="2"/>
      <c r="D26" s="2"/>
      <c r="E26" s="2"/>
      <c r="F26" s="2">
        <f t="shared" si="1"/>
        <v>4394.35</v>
      </c>
      <c r="G26" s="11" t="s">
        <v>41</v>
      </c>
      <c r="H26" s="11"/>
      <c r="I26" s="11"/>
      <c r="J26" s="3"/>
      <c r="K26" s="2">
        <v>763.73</v>
      </c>
      <c r="L26" s="13"/>
      <c r="M26" s="13"/>
      <c r="N26" s="13"/>
      <c r="O26" s="13"/>
      <c r="P26" s="13"/>
      <c r="Q26" s="13"/>
      <c r="R26" s="13"/>
      <c r="S26" s="13"/>
      <c r="T26" s="13">
        <v>763.73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4"/>
    </row>
    <row r="27" ht="12.75" customHeight="1">
      <c r="A27" s="11">
        <v>43630.0</v>
      </c>
      <c r="B27" s="14"/>
      <c r="C27" s="2"/>
      <c r="D27" s="2"/>
      <c r="E27" s="2"/>
      <c r="F27" s="2">
        <f t="shared" si="1"/>
        <v>4253.63</v>
      </c>
      <c r="G27" s="11" t="s">
        <v>42</v>
      </c>
      <c r="H27" s="11"/>
      <c r="I27" s="11"/>
      <c r="J27" s="3"/>
      <c r="K27" s="2">
        <v>140.72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140.72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4"/>
    </row>
    <row r="28" ht="12.75" customHeight="1">
      <c r="A28" s="11">
        <v>43630.0</v>
      </c>
      <c r="B28" s="14"/>
      <c r="C28" s="2"/>
      <c r="D28" s="2"/>
      <c r="E28" s="2"/>
      <c r="F28" s="2">
        <f t="shared" si="1"/>
        <v>4206.63</v>
      </c>
      <c r="G28" s="11" t="s">
        <v>41</v>
      </c>
      <c r="H28" s="11"/>
      <c r="I28" s="11"/>
      <c r="J28" s="3"/>
      <c r="K28" s="2">
        <v>47.0</v>
      </c>
      <c r="L28" s="13"/>
      <c r="M28" s="13"/>
      <c r="N28" s="13"/>
      <c r="O28" s="13"/>
      <c r="P28" s="13"/>
      <c r="Q28" s="13"/>
      <c r="R28" s="13"/>
      <c r="S28" s="13"/>
      <c r="T28" s="13"/>
      <c r="U28" s="13">
        <v>47.0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4"/>
    </row>
    <row r="29" ht="12.75" customHeight="1">
      <c r="A29" s="11">
        <v>43630.0</v>
      </c>
      <c r="B29" s="14"/>
      <c r="C29" s="2"/>
      <c r="D29" s="2"/>
      <c r="E29" s="2"/>
      <c r="F29" s="2">
        <f t="shared" si="1"/>
        <v>4163.97</v>
      </c>
      <c r="G29" s="11" t="s">
        <v>43</v>
      </c>
      <c r="H29" s="11"/>
      <c r="I29" s="11"/>
      <c r="J29" s="3"/>
      <c r="K29" s="2">
        <v>42.66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35.55</v>
      </c>
      <c r="AB29" s="13"/>
      <c r="AC29" s="13"/>
      <c r="AD29" s="13"/>
      <c r="AE29" s="13"/>
      <c r="AF29" s="13"/>
      <c r="AG29" s="13"/>
      <c r="AH29" s="13"/>
      <c r="AI29" s="13"/>
      <c r="AJ29" s="4">
        <v>7.11</v>
      </c>
    </row>
    <row r="30" ht="12.75" customHeight="1">
      <c r="A30" s="11">
        <v>43630.0</v>
      </c>
      <c r="C30" s="2"/>
      <c r="D30" s="2"/>
      <c r="E30" s="2"/>
      <c r="F30" s="2">
        <f t="shared" si="1"/>
        <v>4077.57</v>
      </c>
      <c r="G30" s="11" t="s">
        <v>41</v>
      </c>
      <c r="H30" s="11"/>
      <c r="I30" s="11"/>
      <c r="J30" s="3"/>
      <c r="K30" s="2">
        <v>86.4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72.0</v>
      </c>
      <c r="AF30" s="13"/>
      <c r="AG30" s="13"/>
      <c r="AH30" s="13"/>
      <c r="AI30" s="13"/>
      <c r="AJ30" s="4">
        <v>14.4</v>
      </c>
    </row>
    <row r="31" ht="12.75" customHeight="1">
      <c r="A31" s="11">
        <v>43630.0</v>
      </c>
      <c r="C31" s="2"/>
      <c r="D31" s="2"/>
      <c r="E31" s="2"/>
      <c r="F31" s="2">
        <f t="shared" si="1"/>
        <v>3377.57</v>
      </c>
      <c r="G31" s="11" t="s">
        <v>49</v>
      </c>
      <c r="H31" s="11"/>
      <c r="I31" s="11"/>
      <c r="J31" s="3"/>
      <c r="K31" s="2">
        <v>700.0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700.0</v>
      </c>
      <c r="AH31" s="13"/>
      <c r="AI31" s="13"/>
      <c r="AJ31" s="4"/>
    </row>
    <row r="32" ht="12.75" customHeight="1">
      <c r="A32" s="11">
        <v>43630.0</v>
      </c>
      <c r="C32" s="2"/>
      <c r="D32" s="2"/>
      <c r="E32" s="2"/>
      <c r="F32" s="2">
        <f t="shared" si="1"/>
        <v>647.57</v>
      </c>
      <c r="G32" s="11" t="s">
        <v>50</v>
      </c>
      <c r="H32" s="11"/>
      <c r="I32" s="11"/>
      <c r="J32" s="3"/>
      <c r="K32" s="2">
        <v>2730.0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>
        <v>2730.0</v>
      </c>
      <c r="AH32" s="13"/>
      <c r="AI32" s="13"/>
      <c r="AJ32" s="4"/>
    </row>
    <row r="33" ht="12.75" customHeight="1">
      <c r="A33" s="11">
        <v>43630.0</v>
      </c>
      <c r="C33" s="2"/>
      <c r="D33" s="2"/>
      <c r="E33" s="2"/>
      <c r="F33" s="2">
        <f t="shared" si="1"/>
        <v>597.17</v>
      </c>
      <c r="G33" s="11" t="s">
        <v>51</v>
      </c>
      <c r="H33" s="11"/>
      <c r="I33" s="11"/>
      <c r="J33" s="3"/>
      <c r="K33" s="2">
        <v>50.4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42.0</v>
      </c>
      <c r="AJ33" s="4">
        <v>8.4</v>
      </c>
    </row>
    <row r="34" ht="12.75" customHeight="1">
      <c r="A34" s="11">
        <v>43630.0</v>
      </c>
      <c r="C34" s="2"/>
      <c r="D34" s="2"/>
      <c r="E34" s="2"/>
      <c r="F34" s="2">
        <f t="shared" si="1"/>
        <v>510.77</v>
      </c>
      <c r="G34" s="11" t="s">
        <v>52</v>
      </c>
      <c r="H34" s="11"/>
      <c r="I34" s="11"/>
      <c r="J34" s="3"/>
      <c r="K34" s="2">
        <v>86.4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>
        <v>72.0</v>
      </c>
      <c r="AJ34" s="4">
        <v>14.4</v>
      </c>
    </row>
    <row r="35" ht="12.75" customHeight="1">
      <c r="A35" s="11">
        <v>43630.0</v>
      </c>
      <c r="C35" s="2"/>
      <c r="D35" s="2"/>
      <c r="E35" s="2"/>
      <c r="F35" s="2">
        <f t="shared" si="1"/>
        <v>382.77</v>
      </c>
      <c r="G35" s="11" t="s">
        <v>52</v>
      </c>
      <c r="H35" s="11"/>
      <c r="I35" s="11"/>
      <c r="J35" s="3"/>
      <c r="K35" s="2">
        <v>128.0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128.0</v>
      </c>
      <c r="AJ35" s="4"/>
    </row>
    <row r="36" ht="12.75" customHeight="1">
      <c r="A36" s="11">
        <v>43635.0</v>
      </c>
      <c r="B36" s="5" t="s">
        <v>53</v>
      </c>
      <c r="C36" s="2"/>
      <c r="D36" s="2"/>
      <c r="E36" s="2">
        <v>6180.0</v>
      </c>
      <c r="F36" s="2">
        <f t="shared" si="1"/>
        <v>6562.77</v>
      </c>
      <c r="G36" s="11"/>
      <c r="H36" s="11"/>
      <c r="I36" s="11"/>
      <c r="J36" s="3"/>
      <c r="K36" s="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"/>
    </row>
    <row r="37" ht="12.75" customHeight="1">
      <c r="A37" s="11">
        <v>43635.0</v>
      </c>
      <c r="C37" s="2"/>
      <c r="D37" s="2"/>
      <c r="E37" s="2"/>
      <c r="F37" s="2">
        <f t="shared" si="1"/>
        <v>382.77</v>
      </c>
      <c r="G37" s="11" t="s">
        <v>54</v>
      </c>
      <c r="H37" s="11"/>
      <c r="I37" s="11"/>
      <c r="J37" s="3"/>
      <c r="K37" s="2">
        <v>6180.0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6180.0</v>
      </c>
      <c r="AH37" s="13"/>
      <c r="AI37" s="13"/>
      <c r="AJ37" s="4"/>
    </row>
    <row r="38" ht="12.75" customHeight="1">
      <c r="A38" s="11">
        <v>43636.0</v>
      </c>
      <c r="C38" s="2"/>
      <c r="D38" s="2"/>
      <c r="E38" s="2"/>
      <c r="F38" s="2">
        <f t="shared" si="1"/>
        <v>344.41</v>
      </c>
      <c r="G38" s="11" t="s">
        <v>55</v>
      </c>
      <c r="H38" s="11"/>
      <c r="I38" s="11"/>
      <c r="J38" s="3"/>
      <c r="K38" s="2">
        <v>38.36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31.97</v>
      </c>
      <c r="AJ38" s="4">
        <v>6.39</v>
      </c>
    </row>
    <row r="39" ht="12.75" customHeight="1">
      <c r="A39" s="11">
        <v>43640.0</v>
      </c>
      <c r="C39" s="2"/>
      <c r="D39" s="2"/>
      <c r="E39" s="2"/>
      <c r="F39" s="2">
        <f t="shared" si="1"/>
        <v>324.86</v>
      </c>
      <c r="G39" s="11" t="s">
        <v>55</v>
      </c>
      <c r="H39" s="11"/>
      <c r="I39" s="11"/>
      <c r="J39" s="3"/>
      <c r="K39" s="2">
        <v>19.55</v>
      </c>
      <c r="L39" s="13"/>
      <c r="M39" s="13">
        <v>16.29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4">
        <v>3.26</v>
      </c>
    </row>
    <row r="40" ht="12.75" customHeight="1">
      <c r="A40" s="11">
        <v>43640.0</v>
      </c>
      <c r="C40" s="2"/>
      <c r="D40" s="2"/>
      <c r="E40" s="2"/>
      <c r="F40" s="2">
        <f t="shared" si="1"/>
        <v>303.86</v>
      </c>
      <c r="G40" s="11" t="s">
        <v>55</v>
      </c>
      <c r="H40" s="11"/>
      <c r="I40" s="11"/>
      <c r="J40" s="3"/>
      <c r="K40" s="2">
        <v>21.0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21.0</v>
      </c>
      <c r="AJ40" s="4"/>
    </row>
    <row r="41" ht="12.75" customHeight="1">
      <c r="A41" s="11">
        <v>43658.0</v>
      </c>
      <c r="C41" s="2"/>
      <c r="D41" s="2"/>
      <c r="E41" s="2"/>
      <c r="F41" s="2">
        <f t="shared" si="1"/>
        <v>290.45</v>
      </c>
      <c r="G41" s="11" t="s">
        <v>40</v>
      </c>
      <c r="H41" s="11"/>
      <c r="I41" s="11"/>
      <c r="J41" s="3"/>
      <c r="K41" s="2">
        <v>13.41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13.41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4"/>
    </row>
    <row r="42" ht="12.75" customHeight="1">
      <c r="A42" s="11">
        <v>43658.0</v>
      </c>
      <c r="B42" s="5" t="s">
        <v>44</v>
      </c>
      <c r="C42" s="2"/>
      <c r="D42" s="2"/>
      <c r="E42" s="2">
        <v>4000.0</v>
      </c>
      <c r="F42" s="2">
        <f t="shared" si="1"/>
        <v>4290.45</v>
      </c>
      <c r="G42" s="11"/>
      <c r="H42" s="11"/>
      <c r="I42" s="11"/>
      <c r="J42" s="3"/>
      <c r="K42" s="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4"/>
    </row>
    <row r="43" ht="12.75" customHeight="1">
      <c r="A43" s="11">
        <v>43658.0</v>
      </c>
      <c r="C43" s="2"/>
      <c r="D43" s="2"/>
      <c r="E43" s="2"/>
      <c r="F43" s="2">
        <f t="shared" si="1"/>
        <v>3311.62</v>
      </c>
      <c r="G43" s="11" t="s">
        <v>47</v>
      </c>
      <c r="H43" s="11"/>
      <c r="J43" s="3"/>
      <c r="K43" s="2">
        <v>978.83</v>
      </c>
      <c r="L43" s="2"/>
      <c r="M43" s="2"/>
      <c r="N43" s="2"/>
      <c r="O43" s="2"/>
      <c r="P43" s="2"/>
      <c r="Q43" s="2"/>
      <c r="R43" s="2"/>
      <c r="S43" s="2">
        <v>978.83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4"/>
    </row>
    <row r="44" ht="12.75" customHeight="1">
      <c r="A44" s="11">
        <v>43658.0</v>
      </c>
      <c r="C44" s="2"/>
      <c r="D44" s="2"/>
      <c r="E44" s="2"/>
      <c r="F44" s="2">
        <f t="shared" si="1"/>
        <v>3254.82</v>
      </c>
      <c r="G44" s="11" t="s">
        <v>42</v>
      </c>
      <c r="H44" s="11"/>
      <c r="J44" s="3"/>
      <c r="K44" s="2">
        <v>56.8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56.8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4"/>
    </row>
    <row r="45" ht="12.75" customHeight="1">
      <c r="A45" s="11">
        <v>43658.0</v>
      </c>
      <c r="B45" s="14"/>
      <c r="C45" s="2"/>
      <c r="D45" s="2"/>
      <c r="E45" s="2"/>
      <c r="F45" s="2">
        <f t="shared" si="1"/>
        <v>2615.72</v>
      </c>
      <c r="G45" s="11" t="s">
        <v>41</v>
      </c>
      <c r="H45" s="11"/>
      <c r="J45" s="3"/>
      <c r="K45" s="2">
        <v>639.1</v>
      </c>
      <c r="L45" s="2"/>
      <c r="M45" s="2"/>
      <c r="N45" s="2"/>
      <c r="O45" s="2"/>
      <c r="P45" s="2"/>
      <c r="Q45" s="2"/>
      <c r="R45" s="2"/>
      <c r="S45" s="2"/>
      <c r="T45" s="2">
        <v>639.1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4"/>
    </row>
    <row r="46" ht="12.75" customHeight="1">
      <c r="A46" s="11">
        <v>43658.0</v>
      </c>
      <c r="C46" s="2"/>
      <c r="D46" s="2"/>
      <c r="E46" s="2"/>
      <c r="F46" s="2">
        <f t="shared" si="1"/>
        <v>2497.72</v>
      </c>
      <c r="G46" s="11" t="s">
        <v>47</v>
      </c>
      <c r="H46" s="11"/>
      <c r="J46" s="3"/>
      <c r="K46" s="2">
        <v>118.0</v>
      </c>
      <c r="L46" s="2"/>
      <c r="M46" s="2"/>
      <c r="N46" s="2"/>
      <c r="O46" s="2"/>
      <c r="P46" s="2">
        <v>118.0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4"/>
    </row>
    <row r="47" ht="12.75" customHeight="1">
      <c r="A47" s="11">
        <v>43658.0</v>
      </c>
      <c r="C47" s="2"/>
      <c r="D47" s="2"/>
      <c r="E47" s="2"/>
      <c r="F47" s="2">
        <f t="shared" si="1"/>
        <v>2413.45</v>
      </c>
      <c r="G47" s="11" t="s">
        <v>41</v>
      </c>
      <c r="H47" s="11"/>
      <c r="J47" s="3"/>
      <c r="K47" s="2">
        <v>84.27</v>
      </c>
      <c r="L47" s="2"/>
      <c r="M47" s="2"/>
      <c r="N47" s="2"/>
      <c r="O47" s="2"/>
      <c r="P47" s="2"/>
      <c r="Q47" s="2"/>
      <c r="R47" s="2"/>
      <c r="S47" s="2"/>
      <c r="T47" s="2"/>
      <c r="U47" s="2">
        <v>84.27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4"/>
    </row>
    <row r="48" ht="12.75" customHeight="1">
      <c r="A48" s="11">
        <v>43669.0</v>
      </c>
      <c r="C48" s="2"/>
      <c r="D48" s="2"/>
      <c r="E48" s="2"/>
      <c r="F48" s="2">
        <f t="shared" si="1"/>
        <v>1706.45</v>
      </c>
      <c r="G48" s="11" t="s">
        <v>56</v>
      </c>
      <c r="H48" s="11"/>
      <c r="J48" s="3"/>
      <c r="K48" s="2">
        <v>707.0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707.0</v>
      </c>
      <c r="AI48" s="2"/>
      <c r="AJ48" s="4"/>
    </row>
    <row r="49" ht="12.75" customHeight="1">
      <c r="A49" s="11">
        <v>43678.0</v>
      </c>
      <c r="C49" s="2"/>
      <c r="D49" s="2"/>
      <c r="E49" s="2"/>
      <c r="F49" s="2">
        <f t="shared" si="1"/>
        <v>1694.16</v>
      </c>
      <c r="G49" s="11" t="s">
        <v>40</v>
      </c>
      <c r="H49" s="11"/>
      <c r="J49" s="3"/>
      <c r="K49" s="2">
        <v>12.29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12.29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4"/>
    </row>
    <row r="50" ht="12.75" customHeight="1">
      <c r="A50" s="11">
        <v>43678.0</v>
      </c>
      <c r="B50" s="5" t="s">
        <v>57</v>
      </c>
      <c r="C50" s="2"/>
      <c r="D50" s="2"/>
      <c r="E50" s="2">
        <v>20000.0</v>
      </c>
      <c r="F50" s="2">
        <f t="shared" si="1"/>
        <v>21694.16</v>
      </c>
      <c r="G50" s="11"/>
      <c r="H50" s="11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4"/>
    </row>
    <row r="51" ht="12.75" customHeight="1">
      <c r="A51" s="11">
        <v>43678.0</v>
      </c>
      <c r="B51" s="5" t="s">
        <v>44</v>
      </c>
      <c r="C51" s="2"/>
      <c r="D51" s="2"/>
      <c r="E51" s="2">
        <v>10000.0</v>
      </c>
      <c r="F51" s="2">
        <f t="shared" si="1"/>
        <v>31694.16</v>
      </c>
      <c r="G51" s="11"/>
      <c r="H51" s="11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4"/>
    </row>
    <row r="52" ht="12.75" customHeight="1">
      <c r="A52" s="11">
        <v>43678.0</v>
      </c>
      <c r="C52" s="2"/>
      <c r="D52" s="2"/>
      <c r="E52" s="2"/>
      <c r="F52" s="2">
        <f t="shared" si="1"/>
        <v>1694.16</v>
      </c>
      <c r="G52" s="11" t="s">
        <v>58</v>
      </c>
      <c r="H52" s="11"/>
      <c r="J52" s="3"/>
      <c r="K52" s="2">
        <v>30000.0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>
        <v>22207.1</v>
      </c>
      <c r="AH52" s="2"/>
      <c r="AI52" s="2"/>
      <c r="AJ52" s="4">
        <v>7792.9</v>
      </c>
    </row>
    <row r="53" ht="12.75" customHeight="1">
      <c r="A53" s="11">
        <v>43689.0</v>
      </c>
      <c r="B53" s="14" t="s">
        <v>44</v>
      </c>
      <c r="C53" s="2"/>
      <c r="D53" s="2"/>
      <c r="E53" s="2">
        <v>1000.0</v>
      </c>
      <c r="F53" s="2">
        <f t="shared" si="1"/>
        <v>2694.16</v>
      </c>
      <c r="G53" s="11"/>
      <c r="H53" s="11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4"/>
    </row>
    <row r="54" ht="12.75" customHeight="1">
      <c r="A54" s="11">
        <v>43689.0</v>
      </c>
      <c r="B54" s="14"/>
      <c r="C54" s="2"/>
      <c r="D54" s="2"/>
      <c r="E54" s="2"/>
      <c r="F54" s="2">
        <f t="shared" si="1"/>
        <v>2067.01</v>
      </c>
      <c r="G54" s="11" t="s">
        <v>41</v>
      </c>
      <c r="H54" s="11"/>
      <c r="J54" s="3"/>
      <c r="K54" s="2">
        <v>627.15</v>
      </c>
      <c r="L54" s="2"/>
      <c r="M54" s="2"/>
      <c r="N54" s="2"/>
      <c r="O54" s="2"/>
      <c r="P54" s="2"/>
      <c r="Q54" s="2"/>
      <c r="R54" s="2"/>
      <c r="S54" s="2"/>
      <c r="T54" s="2">
        <v>627.15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4"/>
    </row>
    <row r="55" ht="12.75" customHeight="1">
      <c r="A55" s="11">
        <v>43689.0</v>
      </c>
      <c r="B55" s="14"/>
      <c r="C55" s="2"/>
      <c r="D55" s="2"/>
      <c r="E55" s="2"/>
      <c r="F55" s="2">
        <f t="shared" si="1"/>
        <v>2019.04</v>
      </c>
      <c r="G55" s="11" t="s">
        <v>42</v>
      </c>
      <c r="H55" s="11"/>
      <c r="J55" s="3"/>
      <c r="K55" s="2">
        <v>47.97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47.97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"/>
    </row>
    <row r="56" ht="12.75" customHeight="1">
      <c r="A56" s="11">
        <v>43689.0</v>
      </c>
      <c r="B56" s="14"/>
      <c r="C56" s="2"/>
      <c r="D56" s="2"/>
      <c r="E56" s="2"/>
      <c r="F56" s="2">
        <f t="shared" si="1"/>
        <v>1997.64</v>
      </c>
      <c r="G56" s="11" t="s">
        <v>41</v>
      </c>
      <c r="H56" s="11"/>
      <c r="J56" s="3"/>
      <c r="K56" s="2">
        <v>21.4</v>
      </c>
      <c r="L56" s="2"/>
      <c r="M56" s="2"/>
      <c r="N56" s="2"/>
      <c r="O56" s="2"/>
      <c r="P56" s="2"/>
      <c r="Q56" s="2"/>
      <c r="R56" s="2"/>
      <c r="S56" s="2"/>
      <c r="T56" s="2"/>
      <c r="U56" s="2">
        <v>21.4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4"/>
    </row>
    <row r="57" ht="12.75" customHeight="1">
      <c r="A57" s="11">
        <v>43689.0</v>
      </c>
      <c r="B57" s="14"/>
      <c r="C57" s="2"/>
      <c r="D57" s="2"/>
      <c r="E57" s="2"/>
      <c r="F57" s="2">
        <f t="shared" si="1"/>
        <v>1262.64</v>
      </c>
      <c r="G57" s="11" t="s">
        <v>45</v>
      </c>
      <c r="H57" s="11"/>
      <c r="J57" s="3"/>
      <c r="K57" s="2">
        <v>735.0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>
        <v>735.0</v>
      </c>
      <c r="AG57" s="2"/>
      <c r="AH57" s="2"/>
      <c r="AI57" s="2"/>
      <c r="AJ57" s="4"/>
    </row>
    <row r="58" ht="12.75" customHeight="1">
      <c r="A58" s="11">
        <v>43696.0</v>
      </c>
      <c r="B58" s="14"/>
      <c r="C58" s="2"/>
      <c r="D58" s="2"/>
      <c r="E58" s="2"/>
      <c r="F58" s="2">
        <f t="shared" si="1"/>
        <v>1227.64</v>
      </c>
      <c r="G58" s="11" t="s">
        <v>59</v>
      </c>
      <c r="H58" s="11"/>
      <c r="J58" s="3"/>
      <c r="K58" s="2">
        <v>35.0</v>
      </c>
      <c r="L58" s="2">
        <v>35.0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4"/>
    </row>
    <row r="59" ht="12.75" customHeight="1">
      <c r="A59" s="11">
        <v>43714.0</v>
      </c>
      <c r="B59" s="14"/>
      <c r="C59" s="2"/>
      <c r="D59" s="2"/>
      <c r="E59" s="2"/>
      <c r="F59" s="2">
        <f t="shared" si="1"/>
        <v>1073.14</v>
      </c>
      <c r="G59" s="11" t="s">
        <v>56</v>
      </c>
      <c r="H59" s="11"/>
      <c r="J59" s="3"/>
      <c r="K59" s="2">
        <v>154.5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v>154.5</v>
      </c>
      <c r="AI59" s="2"/>
      <c r="AJ59" s="4"/>
    </row>
    <row r="60" ht="12.75" customHeight="1">
      <c r="A60" s="11">
        <v>43718.0</v>
      </c>
      <c r="B60" s="14"/>
      <c r="C60" s="2"/>
      <c r="D60" s="2"/>
      <c r="E60" s="2"/>
      <c r="F60" s="2">
        <f t="shared" si="1"/>
        <v>1053.02</v>
      </c>
      <c r="G60" s="11" t="s">
        <v>40</v>
      </c>
      <c r="H60" s="11"/>
      <c r="J60" s="3"/>
      <c r="K60" s="2">
        <v>20.12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20.12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4"/>
    </row>
    <row r="61" ht="12.75" customHeight="1">
      <c r="A61" s="11">
        <v>43720.0</v>
      </c>
      <c r="B61" s="14"/>
      <c r="C61" s="2"/>
      <c r="D61" s="2"/>
      <c r="E61" s="2"/>
      <c r="F61" s="2">
        <f t="shared" si="1"/>
        <v>350.68</v>
      </c>
      <c r="G61" s="11" t="s">
        <v>41</v>
      </c>
      <c r="H61" s="11"/>
      <c r="J61" s="3"/>
      <c r="K61" s="2">
        <v>702.34</v>
      </c>
      <c r="L61" s="2"/>
      <c r="M61" s="2"/>
      <c r="N61" s="2"/>
      <c r="O61" s="2"/>
      <c r="P61" s="2"/>
      <c r="Q61" s="2"/>
      <c r="R61" s="2"/>
      <c r="S61" s="2"/>
      <c r="T61" s="2">
        <v>702.34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4"/>
    </row>
    <row r="62" ht="12.75" customHeight="1">
      <c r="A62" s="11">
        <v>43720.0</v>
      </c>
      <c r="B62" s="14"/>
      <c r="C62" s="2"/>
      <c r="D62" s="2"/>
      <c r="E62" s="2"/>
      <c r="F62" s="2">
        <f t="shared" si="1"/>
        <v>265.02</v>
      </c>
      <c r="G62" s="11" t="s">
        <v>42</v>
      </c>
      <c r="H62" s="11"/>
      <c r="J62" s="3"/>
      <c r="K62" s="2">
        <v>85.66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v>85.66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4"/>
    </row>
    <row r="63" ht="12.75" customHeight="1">
      <c r="A63" s="11">
        <v>43720.0</v>
      </c>
      <c r="B63" s="14"/>
      <c r="C63" s="2"/>
      <c r="D63" s="2"/>
      <c r="E63" s="2"/>
      <c r="F63" s="2">
        <f t="shared" si="1"/>
        <v>239.62</v>
      </c>
      <c r="G63" s="11" t="s">
        <v>41</v>
      </c>
      <c r="H63" s="11"/>
      <c r="J63" s="3"/>
      <c r="K63" s="2">
        <v>25.4</v>
      </c>
      <c r="L63" s="2"/>
      <c r="M63" s="2"/>
      <c r="N63" s="2"/>
      <c r="O63" s="2"/>
      <c r="P63" s="2"/>
      <c r="Q63" s="2"/>
      <c r="R63" s="2"/>
      <c r="S63" s="2"/>
      <c r="T63" s="2"/>
      <c r="U63" s="2">
        <v>25.4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4"/>
    </row>
    <row r="64" ht="12.75" customHeight="1">
      <c r="A64" s="11">
        <v>43720.0</v>
      </c>
      <c r="B64" s="14"/>
      <c r="C64" s="2"/>
      <c r="D64" s="2"/>
      <c r="E64" s="2"/>
      <c r="F64" s="2">
        <f t="shared" si="1"/>
        <v>185.62</v>
      </c>
      <c r="G64" s="11" t="s">
        <v>47</v>
      </c>
      <c r="H64" s="11"/>
      <c r="J64" s="3"/>
      <c r="K64" s="2">
        <v>54.0</v>
      </c>
      <c r="L64" s="2"/>
      <c r="M64" s="2"/>
      <c r="N64" s="2"/>
      <c r="O64" s="2"/>
      <c r="P64" s="2">
        <v>54.0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4"/>
    </row>
    <row r="65" ht="12.75" customHeight="1">
      <c r="A65" s="11">
        <v>43725.0</v>
      </c>
      <c r="B65" s="14" t="s">
        <v>60</v>
      </c>
      <c r="C65" s="2"/>
      <c r="D65" s="2">
        <v>15.0</v>
      </c>
      <c r="E65" s="2"/>
      <c r="F65" s="2">
        <f t="shared" si="1"/>
        <v>200.62</v>
      </c>
      <c r="G65" s="11"/>
      <c r="H65" s="11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4"/>
    </row>
    <row r="66" ht="12.75" customHeight="1">
      <c r="A66" s="11">
        <v>43738.0</v>
      </c>
      <c r="B66" s="14" t="s">
        <v>61</v>
      </c>
      <c r="C66" s="2"/>
      <c r="D66" s="2">
        <v>15.0</v>
      </c>
      <c r="E66" s="2"/>
      <c r="F66" s="2">
        <f t="shared" si="1"/>
        <v>215.62</v>
      </c>
      <c r="G66" s="11"/>
      <c r="H66" s="11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4"/>
    </row>
    <row r="67" ht="12.75" customHeight="1">
      <c r="A67" s="11">
        <v>43742.0</v>
      </c>
      <c r="B67" s="14"/>
      <c r="C67" s="2"/>
      <c r="D67" s="2"/>
      <c r="E67" s="2"/>
      <c r="F67" s="2">
        <f t="shared" si="1"/>
        <v>203.3</v>
      </c>
      <c r="G67" s="11" t="s">
        <v>40</v>
      </c>
      <c r="H67" s="11"/>
      <c r="J67" s="3"/>
      <c r="K67" s="2">
        <v>12.32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12.32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4"/>
    </row>
    <row r="68" ht="12.75" customHeight="1">
      <c r="A68" s="11">
        <v>43752.0</v>
      </c>
      <c r="B68" s="14" t="s">
        <v>44</v>
      </c>
      <c r="C68" s="2"/>
      <c r="D68" s="2"/>
      <c r="E68" s="2">
        <v>5000.0</v>
      </c>
      <c r="F68" s="2">
        <f t="shared" si="1"/>
        <v>5203.3</v>
      </c>
      <c r="G68" s="11"/>
      <c r="H68" s="11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4"/>
    </row>
    <row r="69" ht="12.75" customHeight="1">
      <c r="A69" s="11">
        <v>43752.0</v>
      </c>
      <c r="B69" s="14"/>
      <c r="C69" s="2"/>
      <c r="D69" s="2"/>
      <c r="E69" s="2"/>
      <c r="F69" s="2">
        <f t="shared" si="1"/>
        <v>3928.3</v>
      </c>
      <c r="G69" s="11" t="s">
        <v>62</v>
      </c>
      <c r="H69" s="11"/>
      <c r="I69" s="14"/>
      <c r="J69" s="3"/>
      <c r="K69" s="2">
        <v>1275.0</v>
      </c>
      <c r="L69" s="2"/>
      <c r="M69" s="2">
        <v>675.0</v>
      </c>
      <c r="N69" s="2"/>
      <c r="O69" s="2">
        <v>600.0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4"/>
    </row>
    <row r="70" ht="12.75" customHeight="1">
      <c r="A70" s="11">
        <v>43752.0</v>
      </c>
      <c r="B70" s="14"/>
      <c r="C70" s="2"/>
      <c r="D70" s="2"/>
      <c r="E70" s="2"/>
      <c r="F70" s="2">
        <f t="shared" si="1"/>
        <v>3748.3</v>
      </c>
      <c r="G70" s="11" t="s">
        <v>46</v>
      </c>
      <c r="H70" s="11"/>
      <c r="I70" s="14"/>
      <c r="J70" s="3"/>
      <c r="K70" s="2">
        <v>180.0</v>
      </c>
      <c r="L70" s="2"/>
      <c r="M70" s="2"/>
      <c r="N70" s="2"/>
      <c r="O70" s="2"/>
      <c r="P70" s="2"/>
      <c r="Q70" s="2">
        <v>150.0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4">
        <v>30.0</v>
      </c>
    </row>
    <row r="71" ht="12.75" customHeight="1">
      <c r="A71" s="11">
        <v>43752.0</v>
      </c>
      <c r="B71" s="14"/>
      <c r="C71" s="2"/>
      <c r="D71" s="2"/>
      <c r="E71" s="2"/>
      <c r="F71" s="2">
        <f t="shared" si="1"/>
        <v>2769.47</v>
      </c>
      <c r="G71" s="11" t="s">
        <v>47</v>
      </c>
      <c r="H71" s="11"/>
      <c r="I71" s="14"/>
      <c r="J71" s="3"/>
      <c r="K71" s="2">
        <v>978.83</v>
      </c>
      <c r="L71" s="2"/>
      <c r="M71" s="2"/>
      <c r="N71" s="2"/>
      <c r="O71" s="2"/>
      <c r="P71" s="2"/>
      <c r="Q71" s="2"/>
      <c r="R71" s="2"/>
      <c r="S71" s="2">
        <v>978.83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4"/>
    </row>
    <row r="72" ht="12.75" customHeight="1">
      <c r="A72" s="11">
        <v>43752.0</v>
      </c>
      <c r="B72" s="14"/>
      <c r="C72" s="2"/>
      <c r="D72" s="2"/>
      <c r="E72" s="2"/>
      <c r="F72" s="2">
        <f t="shared" si="1"/>
        <v>2715.87</v>
      </c>
      <c r="G72" s="11" t="s">
        <v>42</v>
      </c>
      <c r="H72" s="11"/>
      <c r="I72" s="14"/>
      <c r="J72" s="3"/>
      <c r="K72" s="2">
        <v>53.6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>
        <v>53.6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4"/>
    </row>
    <row r="73" ht="12.75" customHeight="1">
      <c r="A73" s="11">
        <v>43752.0</v>
      </c>
      <c r="B73" s="14"/>
      <c r="C73" s="2"/>
      <c r="D73" s="2"/>
      <c r="E73" s="2"/>
      <c r="F73" s="2">
        <f t="shared" si="1"/>
        <v>2088.51</v>
      </c>
      <c r="G73" s="11" t="s">
        <v>41</v>
      </c>
      <c r="H73" s="11"/>
      <c r="I73" s="14"/>
      <c r="J73" s="3"/>
      <c r="K73" s="2">
        <v>627.36</v>
      </c>
      <c r="L73" s="2"/>
      <c r="M73" s="2"/>
      <c r="N73" s="2"/>
      <c r="O73" s="2"/>
      <c r="P73" s="2"/>
      <c r="Q73" s="2"/>
      <c r="R73" s="2"/>
      <c r="S73" s="2"/>
      <c r="T73" s="2">
        <v>627.36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4"/>
    </row>
    <row r="74" ht="12.75" customHeight="1">
      <c r="A74" s="11">
        <v>43752.0</v>
      </c>
      <c r="B74" s="14"/>
      <c r="C74" s="2"/>
      <c r="D74" s="2"/>
      <c r="E74" s="2"/>
      <c r="F74" s="2">
        <f t="shared" si="1"/>
        <v>1917.76</v>
      </c>
      <c r="G74" s="11" t="s">
        <v>63</v>
      </c>
      <c r="H74" s="11"/>
      <c r="J74" s="3"/>
      <c r="K74" s="2">
        <v>170.75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170.75</v>
      </c>
      <c r="AD74" s="2"/>
      <c r="AE74" s="2"/>
      <c r="AF74" s="2"/>
      <c r="AG74" s="2"/>
      <c r="AH74" s="2"/>
      <c r="AI74" s="2"/>
      <c r="AJ74" s="4"/>
    </row>
    <row r="75" ht="12.75" customHeight="1">
      <c r="A75" s="11">
        <v>43752.0</v>
      </c>
      <c r="B75" s="14"/>
      <c r="C75" s="2"/>
      <c r="D75" s="2"/>
      <c r="E75" s="2"/>
      <c r="F75" s="2">
        <f t="shared" si="1"/>
        <v>1869.76</v>
      </c>
      <c r="G75" s="11" t="s">
        <v>41</v>
      </c>
      <c r="H75" s="11"/>
      <c r="I75" s="14"/>
      <c r="J75" s="3"/>
      <c r="K75" s="2">
        <v>48.0</v>
      </c>
      <c r="L75" s="2"/>
      <c r="M75" s="2"/>
      <c r="N75" s="2"/>
      <c r="O75" s="2"/>
      <c r="P75" s="2"/>
      <c r="Q75" s="2"/>
      <c r="R75" s="2"/>
      <c r="S75" s="2"/>
      <c r="T75" s="2"/>
      <c r="U75" s="2">
        <v>48.0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4"/>
    </row>
    <row r="76" ht="12.75" customHeight="1">
      <c r="A76" s="11">
        <v>43753.0</v>
      </c>
      <c r="B76" s="14" t="s">
        <v>64</v>
      </c>
      <c r="C76" s="2"/>
      <c r="D76" s="2"/>
      <c r="E76" s="2">
        <v>43975.0</v>
      </c>
      <c r="F76" s="2">
        <f t="shared" si="1"/>
        <v>45844.76</v>
      </c>
      <c r="G76" s="11"/>
      <c r="H76" s="11"/>
      <c r="I76" s="14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4"/>
    </row>
    <row r="77" ht="12.75" customHeight="1">
      <c r="A77" s="11">
        <v>43753.0</v>
      </c>
      <c r="B77" s="14"/>
      <c r="C77" s="2"/>
      <c r="D77" s="2"/>
      <c r="E77" s="2"/>
      <c r="F77" s="2">
        <f t="shared" si="1"/>
        <v>24370.6</v>
      </c>
      <c r="G77" s="11" t="s">
        <v>58</v>
      </c>
      <c r="H77" s="11"/>
      <c r="I77" s="14"/>
      <c r="J77" s="3"/>
      <c r="K77" s="2">
        <v>21474.16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>
        <v>20669.03</v>
      </c>
      <c r="AH77" s="2"/>
      <c r="AI77" s="2"/>
      <c r="AJ77" s="4">
        <v>805.13</v>
      </c>
    </row>
    <row r="78" ht="12.75" customHeight="1">
      <c r="A78" s="11">
        <v>43753.0</v>
      </c>
      <c r="B78" s="14"/>
      <c r="C78" s="2"/>
      <c r="D78" s="2"/>
      <c r="E78" s="2"/>
      <c r="F78" s="2">
        <f t="shared" si="1"/>
        <v>4370.6</v>
      </c>
      <c r="G78" s="11" t="s">
        <v>47</v>
      </c>
      <c r="H78" s="11"/>
      <c r="I78" s="14"/>
      <c r="J78" s="3"/>
      <c r="K78" s="2">
        <v>20000.0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>
        <v>20000.0</v>
      </c>
      <c r="AH78" s="2"/>
      <c r="AI78" s="2"/>
      <c r="AJ78" s="4"/>
    </row>
    <row r="79" ht="12.75" customHeight="1">
      <c r="A79" s="11">
        <v>43755.0</v>
      </c>
      <c r="B79" s="14"/>
      <c r="C79" s="2"/>
      <c r="D79" s="2"/>
      <c r="E79" s="2"/>
      <c r="F79" s="2">
        <f t="shared" si="1"/>
        <v>3879.1</v>
      </c>
      <c r="G79" s="11" t="s">
        <v>65</v>
      </c>
      <c r="H79" s="11"/>
      <c r="I79" s="14"/>
      <c r="J79" s="3"/>
      <c r="K79" s="2">
        <v>491.5</v>
      </c>
      <c r="L79" s="2"/>
      <c r="M79" s="2"/>
      <c r="N79" s="2">
        <v>491.5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4"/>
    </row>
    <row r="80" ht="12.75" customHeight="1">
      <c r="A80" s="11">
        <v>43780.0</v>
      </c>
      <c r="B80" s="14"/>
      <c r="C80" s="2"/>
      <c r="D80" s="2"/>
      <c r="E80" s="2"/>
      <c r="F80" s="2">
        <f t="shared" si="1"/>
        <v>2950.09</v>
      </c>
      <c r="G80" s="11" t="s">
        <v>48</v>
      </c>
      <c r="H80" s="11"/>
      <c r="I80" s="14"/>
      <c r="J80" s="3"/>
      <c r="K80" s="2">
        <v>929.01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>
        <v>929.01</v>
      </c>
      <c r="AA80" s="2"/>
      <c r="AB80" s="2"/>
      <c r="AC80" s="2"/>
      <c r="AD80" s="2"/>
      <c r="AE80" s="2"/>
      <c r="AF80" s="2"/>
      <c r="AG80" s="2"/>
      <c r="AH80" s="2"/>
      <c r="AI80" s="2"/>
      <c r="AJ80" s="4"/>
    </row>
    <row r="81" ht="12.75" customHeight="1">
      <c r="A81" s="11">
        <v>43781.0</v>
      </c>
      <c r="B81" s="14"/>
      <c r="C81" s="2"/>
      <c r="D81" s="2"/>
      <c r="E81" s="2"/>
      <c r="F81" s="2">
        <f t="shared" si="1"/>
        <v>2925.49</v>
      </c>
      <c r="G81" s="11" t="s">
        <v>40</v>
      </c>
      <c r="H81" s="11"/>
      <c r="I81" s="14"/>
      <c r="J81" s="3"/>
      <c r="K81" s="2">
        <v>24.6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24.6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4"/>
    </row>
    <row r="82" ht="12.75" customHeight="1">
      <c r="A82" s="11">
        <v>43784.0</v>
      </c>
      <c r="B82" s="14" t="s">
        <v>44</v>
      </c>
      <c r="C82" s="2"/>
      <c r="D82" s="2"/>
      <c r="E82" s="2">
        <v>2000.0</v>
      </c>
      <c r="F82" s="2">
        <f t="shared" si="1"/>
        <v>4925.49</v>
      </c>
      <c r="G82" s="11"/>
      <c r="H82" s="11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4"/>
    </row>
    <row r="83" ht="12.75" customHeight="1">
      <c r="A83" s="11">
        <v>43784.0</v>
      </c>
      <c r="B83" s="14"/>
      <c r="C83" s="2"/>
      <c r="D83" s="2"/>
      <c r="E83" s="2"/>
      <c r="F83" s="2">
        <f t="shared" si="1"/>
        <v>4565.49</v>
      </c>
      <c r="G83" s="11" t="s">
        <v>66</v>
      </c>
      <c r="H83" s="11"/>
      <c r="I83" s="14"/>
      <c r="J83" s="3"/>
      <c r="K83" s="2">
        <v>360.0</v>
      </c>
      <c r="L83" s="2"/>
      <c r="M83" s="2"/>
      <c r="N83" s="2"/>
      <c r="O83" s="2"/>
      <c r="P83" s="2"/>
      <c r="Q83" s="2">
        <v>300.0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4">
        <v>60.0</v>
      </c>
    </row>
    <row r="84" ht="12.75" customHeight="1">
      <c r="A84" s="11">
        <v>43784.0</v>
      </c>
      <c r="B84" s="14"/>
      <c r="C84" s="2"/>
      <c r="D84" s="2"/>
      <c r="E84" s="2"/>
      <c r="F84" s="2">
        <f t="shared" si="1"/>
        <v>4439.63</v>
      </c>
      <c r="G84" s="11" t="s">
        <v>42</v>
      </c>
      <c r="H84" s="11"/>
      <c r="J84" s="3"/>
      <c r="K84" s="2">
        <v>125.86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125.86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4"/>
    </row>
    <row r="85" ht="12.75" customHeight="1">
      <c r="A85" s="11">
        <v>43784.0</v>
      </c>
      <c r="B85" s="14"/>
      <c r="C85" s="2"/>
      <c r="D85" s="2"/>
      <c r="E85" s="2"/>
      <c r="F85" s="2">
        <f t="shared" si="1"/>
        <v>3696.16</v>
      </c>
      <c r="G85" s="11" t="s">
        <v>41</v>
      </c>
      <c r="H85" s="11"/>
      <c r="J85" s="3"/>
      <c r="K85" s="2">
        <v>743.47</v>
      </c>
      <c r="L85" s="2"/>
      <c r="M85" s="2"/>
      <c r="N85" s="2"/>
      <c r="O85" s="2"/>
      <c r="P85" s="2"/>
      <c r="Q85" s="2"/>
      <c r="R85" s="2"/>
      <c r="S85" s="2"/>
      <c r="T85" s="2">
        <v>743.47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4"/>
    </row>
    <row r="86" ht="12.75" customHeight="1">
      <c r="A86" s="11">
        <v>43784.0</v>
      </c>
      <c r="B86" s="14"/>
      <c r="C86" s="2"/>
      <c r="D86" s="2"/>
      <c r="E86" s="2"/>
      <c r="F86" s="2">
        <f t="shared" si="1"/>
        <v>3628.56</v>
      </c>
      <c r="G86" s="11" t="s">
        <v>41</v>
      </c>
      <c r="H86" s="11"/>
      <c r="J86" s="3"/>
      <c r="K86" s="2">
        <v>67.6</v>
      </c>
      <c r="L86" s="2"/>
      <c r="M86" s="2"/>
      <c r="N86" s="2"/>
      <c r="O86" s="2"/>
      <c r="P86" s="2"/>
      <c r="Q86" s="2"/>
      <c r="R86" s="2"/>
      <c r="S86" s="2"/>
      <c r="T86" s="2"/>
      <c r="U86" s="2">
        <v>67.6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4"/>
    </row>
    <row r="87" ht="12.75" customHeight="1">
      <c r="A87" s="11">
        <v>43784.0</v>
      </c>
      <c r="B87" s="14"/>
      <c r="C87" s="2"/>
      <c r="D87" s="2"/>
      <c r="E87" s="2"/>
      <c r="F87" s="2">
        <f t="shared" si="1"/>
        <v>3598.57</v>
      </c>
      <c r="G87" s="11" t="s">
        <v>41</v>
      </c>
      <c r="H87" s="11"/>
      <c r="J87" s="3"/>
      <c r="K87" s="2">
        <v>29.99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>
        <v>29.99</v>
      </c>
      <c r="AB87" s="2"/>
      <c r="AC87" s="2"/>
      <c r="AD87" s="2"/>
      <c r="AE87" s="2"/>
      <c r="AF87" s="2"/>
      <c r="AG87" s="2"/>
      <c r="AH87" s="2"/>
      <c r="AI87" s="2"/>
      <c r="AJ87" s="4"/>
    </row>
    <row r="88" ht="12.75" customHeight="1">
      <c r="A88" s="11">
        <v>43784.0</v>
      </c>
      <c r="B88" s="14"/>
      <c r="C88" s="2"/>
      <c r="D88" s="2"/>
      <c r="E88" s="2"/>
      <c r="F88" s="2">
        <f t="shared" si="1"/>
        <v>3461.09</v>
      </c>
      <c r="G88" s="11" t="s">
        <v>67</v>
      </c>
      <c r="H88" s="11"/>
      <c r="J88" s="3"/>
      <c r="K88" s="2">
        <v>137.48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>
        <v>114.57</v>
      </c>
      <c r="AI88" s="2"/>
      <c r="AJ88" s="4">
        <v>22.91</v>
      </c>
    </row>
    <row r="89" ht="12.75" customHeight="1">
      <c r="A89" s="11">
        <v>43784.0</v>
      </c>
      <c r="B89" s="14"/>
      <c r="C89" s="2"/>
      <c r="D89" s="2"/>
      <c r="E89" s="2"/>
      <c r="F89" s="2">
        <f t="shared" si="1"/>
        <v>3028.13</v>
      </c>
      <c r="G89" s="11" t="s">
        <v>68</v>
      </c>
      <c r="H89" s="11"/>
      <c r="J89" s="3"/>
      <c r="K89" s="2">
        <v>432.96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v>360.8</v>
      </c>
      <c r="AI89" s="2"/>
      <c r="AJ89" s="4">
        <v>72.16</v>
      </c>
    </row>
    <row r="90" ht="12.75" customHeight="1">
      <c r="A90" s="11">
        <v>43805.0</v>
      </c>
      <c r="B90" s="14"/>
      <c r="C90" s="2"/>
      <c r="D90" s="2"/>
      <c r="E90" s="2"/>
      <c r="F90" s="2">
        <f t="shared" si="1"/>
        <v>3014.69</v>
      </c>
      <c r="G90" s="11" t="s">
        <v>40</v>
      </c>
      <c r="H90" s="11"/>
      <c r="J90" s="3"/>
      <c r="K90" s="2">
        <v>13.44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13.44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4"/>
    </row>
    <row r="91" ht="12.75" customHeight="1">
      <c r="A91" s="11">
        <v>43812.0</v>
      </c>
      <c r="B91" s="14"/>
      <c r="C91" s="2"/>
      <c r="D91" s="2"/>
      <c r="E91" s="2"/>
      <c r="F91" s="2">
        <f t="shared" si="1"/>
        <v>2658.16</v>
      </c>
      <c r="G91" s="11" t="s">
        <v>69</v>
      </c>
      <c r="H91" s="11"/>
      <c r="J91" s="3"/>
      <c r="K91" s="2">
        <v>356.53</v>
      </c>
      <c r="L91" s="2"/>
      <c r="M91" s="2"/>
      <c r="N91" s="2"/>
      <c r="O91" s="2"/>
      <c r="P91" s="2"/>
      <c r="Q91" s="2"/>
      <c r="R91" s="2">
        <v>356.53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4"/>
    </row>
    <row r="92" ht="12.75" customHeight="1">
      <c r="A92" s="11">
        <v>43812.0</v>
      </c>
      <c r="B92" s="14"/>
      <c r="C92" s="2"/>
      <c r="D92" s="2"/>
      <c r="E92" s="2"/>
      <c r="F92" s="2">
        <f t="shared" si="1"/>
        <v>2478.16</v>
      </c>
      <c r="G92" s="11" t="s">
        <v>70</v>
      </c>
      <c r="H92" s="11"/>
      <c r="J92" s="3"/>
      <c r="K92" s="2">
        <v>180.0</v>
      </c>
      <c r="L92" s="2"/>
      <c r="M92" s="2"/>
      <c r="N92" s="2"/>
      <c r="O92" s="2">
        <v>180.0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4"/>
    </row>
    <row r="93" ht="12.75" customHeight="1">
      <c r="A93" s="11">
        <v>43812.0</v>
      </c>
      <c r="B93" s="14"/>
      <c r="C93" s="2"/>
      <c r="D93" s="2"/>
      <c r="E93" s="2"/>
      <c r="F93" s="2">
        <f t="shared" si="1"/>
        <v>2402.16</v>
      </c>
      <c r="G93" s="11" t="s">
        <v>47</v>
      </c>
      <c r="H93" s="11"/>
      <c r="J93" s="3"/>
      <c r="K93" s="2">
        <v>76.0</v>
      </c>
      <c r="L93" s="2"/>
      <c r="M93" s="2"/>
      <c r="N93" s="2"/>
      <c r="O93" s="2"/>
      <c r="P93" s="2">
        <v>76.0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4"/>
    </row>
    <row r="94" ht="12.75" customHeight="1">
      <c r="A94" s="11">
        <v>43812.0</v>
      </c>
      <c r="B94" s="14"/>
      <c r="C94" s="2"/>
      <c r="D94" s="2"/>
      <c r="E94" s="2"/>
      <c r="F94" s="2">
        <f t="shared" si="1"/>
        <v>2361.29</v>
      </c>
      <c r="G94" s="11" t="s">
        <v>43</v>
      </c>
      <c r="H94" s="11"/>
      <c r="J94" s="3"/>
      <c r="K94" s="2">
        <v>40.87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34.06</v>
      </c>
      <c r="AB94" s="2"/>
      <c r="AC94" s="2"/>
      <c r="AD94" s="2"/>
      <c r="AE94" s="2"/>
      <c r="AF94" s="2"/>
      <c r="AG94" s="2"/>
      <c r="AH94" s="2"/>
      <c r="AI94" s="2"/>
      <c r="AJ94" s="4">
        <v>6.81</v>
      </c>
    </row>
    <row r="95" ht="12.75" customHeight="1">
      <c r="A95" s="11">
        <v>43812.0</v>
      </c>
      <c r="B95" s="14"/>
      <c r="C95" s="2"/>
      <c r="D95" s="2"/>
      <c r="E95" s="2"/>
      <c r="F95" s="2">
        <f t="shared" si="1"/>
        <v>2304.49</v>
      </c>
      <c r="G95" s="11" t="s">
        <v>42</v>
      </c>
      <c r="H95" s="11"/>
      <c r="J95" s="3"/>
      <c r="K95" s="2">
        <v>56.8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>
        <v>56.8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4"/>
    </row>
    <row r="96" ht="12.75" customHeight="1">
      <c r="A96" s="11">
        <v>43812.0</v>
      </c>
      <c r="B96" s="14"/>
      <c r="C96" s="2"/>
      <c r="D96" s="2"/>
      <c r="E96" s="2"/>
      <c r="F96" s="2">
        <f t="shared" si="1"/>
        <v>1665.01</v>
      </c>
      <c r="G96" s="11" t="s">
        <v>41</v>
      </c>
      <c r="H96" s="11"/>
      <c r="J96" s="3"/>
      <c r="K96" s="2">
        <v>639.48</v>
      </c>
      <c r="L96" s="2"/>
      <c r="M96" s="2"/>
      <c r="N96" s="2"/>
      <c r="O96" s="2"/>
      <c r="P96" s="2"/>
      <c r="Q96" s="2"/>
      <c r="R96" s="2"/>
      <c r="S96" s="2"/>
      <c r="T96" s="2">
        <v>639.48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4"/>
    </row>
    <row r="97" ht="12.75" customHeight="1">
      <c r="A97" s="11">
        <v>43812.0</v>
      </c>
      <c r="B97" s="14"/>
      <c r="C97" s="2"/>
      <c r="D97" s="2"/>
      <c r="E97" s="2"/>
      <c r="F97" s="2">
        <f t="shared" si="1"/>
        <v>1635.21</v>
      </c>
      <c r="G97" s="11" t="s">
        <v>41</v>
      </c>
      <c r="H97" s="11"/>
      <c r="J97" s="3"/>
      <c r="K97" s="2">
        <v>29.8</v>
      </c>
      <c r="L97" s="2"/>
      <c r="M97" s="2"/>
      <c r="N97" s="2"/>
      <c r="O97" s="2"/>
      <c r="P97" s="2"/>
      <c r="Q97" s="2"/>
      <c r="R97" s="2"/>
      <c r="S97" s="2"/>
      <c r="T97" s="2"/>
      <c r="U97" s="2">
        <v>29.8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4"/>
    </row>
    <row r="98" ht="12.75" customHeight="1">
      <c r="A98" s="11">
        <v>43812.0</v>
      </c>
      <c r="B98" s="14"/>
      <c r="C98" s="2"/>
      <c r="D98" s="2"/>
      <c r="E98" s="2"/>
      <c r="F98" s="2">
        <f t="shared" si="1"/>
        <v>1610.21</v>
      </c>
      <c r="G98" s="11" t="s">
        <v>71</v>
      </c>
      <c r="H98" s="11"/>
      <c r="J98" s="3"/>
      <c r="K98" s="2">
        <v>25.0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>
        <v>25.0</v>
      </c>
      <c r="AG98" s="2"/>
      <c r="AH98" s="2"/>
      <c r="AI98" s="2"/>
      <c r="AJ98" s="4"/>
    </row>
    <row r="99" ht="12.75" customHeight="1">
      <c r="A99" s="11">
        <v>43812.0</v>
      </c>
      <c r="B99" s="14"/>
      <c r="C99" s="2"/>
      <c r="D99" s="2"/>
      <c r="E99" s="2"/>
      <c r="F99" s="2">
        <f t="shared" si="1"/>
        <v>1537.71</v>
      </c>
      <c r="G99" s="11" t="s">
        <v>41</v>
      </c>
      <c r="H99" s="11"/>
      <c r="J99" s="3"/>
      <c r="K99" s="2">
        <v>72.5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>
        <v>60.42</v>
      </c>
      <c r="AI99" s="2"/>
      <c r="AJ99" s="4">
        <v>12.08</v>
      </c>
    </row>
    <row r="100" ht="12.75" customHeight="1">
      <c r="A100" s="11">
        <v>43812.0</v>
      </c>
      <c r="B100" s="14"/>
      <c r="C100" s="2"/>
      <c r="D100" s="2"/>
      <c r="E100" s="2"/>
      <c r="F100" s="2">
        <f t="shared" si="1"/>
        <v>1537.71</v>
      </c>
      <c r="G100" s="11"/>
      <c r="H100" s="11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4"/>
    </row>
    <row r="101" ht="12.75" customHeight="1">
      <c r="A101" s="11">
        <v>43817.0</v>
      </c>
      <c r="B101" s="14" t="s">
        <v>44</v>
      </c>
      <c r="C101" s="2"/>
      <c r="D101" s="2"/>
      <c r="E101" s="2">
        <v>3150.0</v>
      </c>
      <c r="F101" s="2">
        <f t="shared" si="1"/>
        <v>4687.71</v>
      </c>
      <c r="G101" s="11"/>
      <c r="H101" s="11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4"/>
    </row>
    <row r="102" ht="12.75" customHeight="1">
      <c r="A102" s="11">
        <v>43817.0</v>
      </c>
      <c r="B102" s="14"/>
      <c r="C102" s="2"/>
      <c r="D102" s="2"/>
      <c r="E102" s="2"/>
      <c r="F102" s="2">
        <f t="shared" si="1"/>
        <v>4287.71</v>
      </c>
      <c r="G102" s="11" t="s">
        <v>72</v>
      </c>
      <c r="H102" s="11"/>
      <c r="J102" s="3"/>
      <c r="K102" s="2">
        <v>400.0</v>
      </c>
      <c r="L102" s="2"/>
      <c r="M102" s="2"/>
      <c r="N102" s="2"/>
      <c r="O102" s="2"/>
      <c r="P102" s="2"/>
      <c r="Q102" s="2"/>
      <c r="R102" s="2"/>
      <c r="S102" s="2">
        <v>400.0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4"/>
      <c r="AK102" s="4"/>
    </row>
    <row r="103" ht="12.75" customHeight="1">
      <c r="A103" s="11">
        <v>43817.0</v>
      </c>
      <c r="B103" s="14"/>
      <c r="C103" s="2"/>
      <c r="D103" s="2"/>
      <c r="E103" s="2"/>
      <c r="F103" s="2">
        <f t="shared" si="1"/>
        <v>2537.71</v>
      </c>
      <c r="G103" s="11" t="s">
        <v>47</v>
      </c>
      <c r="H103" s="11"/>
      <c r="J103" s="3"/>
      <c r="K103" s="2">
        <v>1750.0</v>
      </c>
      <c r="L103" s="2"/>
      <c r="M103" s="2"/>
      <c r="N103" s="2"/>
      <c r="O103" s="2"/>
      <c r="P103" s="2"/>
      <c r="Q103" s="2"/>
      <c r="R103" s="2"/>
      <c r="S103" s="2">
        <v>1750.0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4"/>
    </row>
    <row r="104" ht="12.75" customHeight="1">
      <c r="A104" s="11">
        <v>43817.0</v>
      </c>
      <c r="B104" s="14"/>
      <c r="C104" s="2"/>
      <c r="D104" s="2"/>
      <c r="E104" s="2"/>
      <c r="F104" s="2">
        <f t="shared" si="1"/>
        <v>1537.71</v>
      </c>
      <c r="G104" s="11" t="s">
        <v>73</v>
      </c>
      <c r="H104" s="11"/>
      <c r="J104" s="3"/>
      <c r="K104" s="2">
        <v>1000.0</v>
      </c>
      <c r="L104" s="2"/>
      <c r="M104" s="2"/>
      <c r="N104" s="2"/>
      <c r="O104" s="2"/>
      <c r="P104" s="2"/>
      <c r="Q104" s="2"/>
      <c r="R104" s="2"/>
      <c r="S104" s="2">
        <v>1000.0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4"/>
    </row>
    <row r="105" ht="12.75" customHeight="1">
      <c r="A105" s="11">
        <v>43840.0</v>
      </c>
      <c r="B105" s="14"/>
      <c r="C105" s="2"/>
      <c r="D105" s="2"/>
      <c r="E105" s="2"/>
      <c r="F105" s="2">
        <f t="shared" si="1"/>
        <v>1520.95</v>
      </c>
      <c r="G105" s="11" t="s">
        <v>40</v>
      </c>
      <c r="H105" s="11"/>
      <c r="J105" s="3"/>
      <c r="K105" s="2">
        <v>16.76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>
        <v>16.76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4"/>
    </row>
    <row r="106" ht="12.75" customHeight="1">
      <c r="A106" s="11">
        <v>43840.0</v>
      </c>
      <c r="B106" s="14"/>
      <c r="C106" s="2"/>
      <c r="D106" s="2"/>
      <c r="E106" s="2"/>
      <c r="F106" s="2">
        <f t="shared" si="1"/>
        <v>1490.95</v>
      </c>
      <c r="G106" s="11" t="s">
        <v>74</v>
      </c>
      <c r="H106" s="11"/>
      <c r="J106" s="3"/>
      <c r="K106" s="2">
        <v>30.0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>
        <v>25.0</v>
      </c>
      <c r="AG106" s="2"/>
      <c r="AH106" s="2"/>
      <c r="AI106" s="2"/>
      <c r="AJ106" s="4">
        <v>5.0</v>
      </c>
    </row>
    <row r="107" ht="12.75" customHeight="1">
      <c r="A107" s="11">
        <v>43840.0</v>
      </c>
      <c r="B107" s="14"/>
      <c r="C107" s="2"/>
      <c r="D107" s="2"/>
      <c r="E107" s="2"/>
      <c r="F107" s="2">
        <f t="shared" si="1"/>
        <v>1445.95</v>
      </c>
      <c r="G107" s="11" t="s">
        <v>75</v>
      </c>
      <c r="H107" s="11"/>
      <c r="J107" s="3"/>
      <c r="K107" s="2">
        <v>45.0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>
        <v>45.0</v>
      </c>
      <c r="AH107" s="2"/>
      <c r="AI107" s="2"/>
      <c r="AJ107" s="4"/>
    </row>
    <row r="108" ht="12.75" customHeight="1">
      <c r="A108" s="11">
        <v>43840.0</v>
      </c>
      <c r="B108" s="14"/>
      <c r="C108" s="2"/>
      <c r="D108" s="2"/>
      <c r="E108" s="2"/>
      <c r="F108" s="2">
        <f t="shared" si="1"/>
        <v>1375.65</v>
      </c>
      <c r="G108" s="11" t="s">
        <v>42</v>
      </c>
      <c r="H108" s="11"/>
      <c r="J108" s="3"/>
      <c r="K108" s="2">
        <v>70.3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>
        <v>70.3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4"/>
    </row>
    <row r="109" ht="12.75" customHeight="1">
      <c r="A109" s="11">
        <v>43840.0</v>
      </c>
      <c r="B109" s="14"/>
      <c r="C109" s="2"/>
      <c r="D109" s="2"/>
      <c r="E109" s="2"/>
      <c r="F109" s="2">
        <f t="shared" si="1"/>
        <v>704</v>
      </c>
      <c r="G109" s="11" t="s">
        <v>41</v>
      </c>
      <c r="H109" s="11"/>
      <c r="J109" s="3"/>
      <c r="K109" s="2">
        <v>671.65</v>
      </c>
      <c r="L109" s="2"/>
      <c r="M109" s="2"/>
      <c r="N109" s="2"/>
      <c r="O109" s="2"/>
      <c r="P109" s="2"/>
      <c r="Q109" s="2"/>
      <c r="R109" s="2"/>
      <c r="S109" s="2"/>
      <c r="T109" s="2">
        <v>671.65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4"/>
    </row>
    <row r="110" ht="12.75" customHeight="1">
      <c r="A110" s="11">
        <v>43840.0</v>
      </c>
      <c r="B110" s="14"/>
      <c r="C110" s="2"/>
      <c r="D110" s="2"/>
      <c r="E110" s="2"/>
      <c r="F110" s="2">
        <f t="shared" si="1"/>
        <v>682.6</v>
      </c>
      <c r="G110" s="11" t="s">
        <v>41</v>
      </c>
      <c r="H110" s="11"/>
      <c r="J110" s="3"/>
      <c r="K110" s="2">
        <v>21.4</v>
      </c>
      <c r="L110" s="2"/>
      <c r="M110" s="2"/>
      <c r="N110" s="2"/>
      <c r="O110" s="2"/>
      <c r="P110" s="2"/>
      <c r="Q110" s="2"/>
      <c r="R110" s="2"/>
      <c r="S110" s="2"/>
      <c r="T110" s="2"/>
      <c r="U110" s="2">
        <v>21.4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4"/>
    </row>
    <row r="111" ht="12.75" customHeight="1">
      <c r="A111" s="11">
        <v>43846.0</v>
      </c>
      <c r="B111" s="14"/>
      <c r="C111" s="2"/>
      <c r="D111" s="2"/>
      <c r="E111" s="2"/>
      <c r="F111" s="2">
        <f t="shared" si="1"/>
        <v>657.4</v>
      </c>
      <c r="G111" s="11" t="s">
        <v>76</v>
      </c>
      <c r="H111" s="11"/>
      <c r="J111" s="3"/>
      <c r="K111" s="2">
        <v>25.2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v>25.2</v>
      </c>
      <c r="AE111" s="2"/>
      <c r="AF111" s="2"/>
      <c r="AG111" s="2"/>
      <c r="AH111" s="2"/>
      <c r="AI111" s="2"/>
      <c r="AJ111" s="4"/>
    </row>
    <row r="112" ht="12.75" customHeight="1">
      <c r="A112" s="11">
        <v>43853.0</v>
      </c>
      <c r="B112" s="14"/>
      <c r="C112" s="2"/>
      <c r="D112" s="2"/>
      <c r="E112" s="2"/>
      <c r="F112" s="2">
        <f t="shared" si="1"/>
        <v>640.4</v>
      </c>
      <c r="G112" s="11" t="s">
        <v>77</v>
      </c>
      <c r="H112" s="11"/>
      <c r="J112" s="3"/>
      <c r="K112" s="2">
        <v>17.0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>
        <v>17.0</v>
      </c>
      <c r="AH112" s="2"/>
      <c r="AI112" s="2"/>
      <c r="AJ112" s="4"/>
    </row>
    <row r="113" ht="12.75" customHeight="1">
      <c r="A113" s="11">
        <v>43874.0</v>
      </c>
      <c r="B113" s="14"/>
      <c r="C113" s="2"/>
      <c r="D113" s="2"/>
      <c r="E113" s="2"/>
      <c r="F113" s="2">
        <f t="shared" si="1"/>
        <v>620.28</v>
      </c>
      <c r="G113" s="11" t="s">
        <v>40</v>
      </c>
      <c r="H113" s="11"/>
      <c r="J113" s="3"/>
      <c r="K113" s="2">
        <v>20.12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>
        <v>20.12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4"/>
    </row>
    <row r="114" ht="12.75" customHeight="1">
      <c r="A114" s="11">
        <v>43880.0</v>
      </c>
      <c r="B114" s="14"/>
      <c r="C114" s="2"/>
      <c r="D114" s="2"/>
      <c r="E114" s="2">
        <v>90.0</v>
      </c>
      <c r="F114" s="2">
        <f t="shared" si="1"/>
        <v>710.28</v>
      </c>
      <c r="G114" s="11"/>
      <c r="H114" s="11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4"/>
    </row>
    <row r="115" ht="12.75" customHeight="1">
      <c r="A115" s="11">
        <v>43880.0</v>
      </c>
      <c r="B115" s="14" t="s">
        <v>44</v>
      </c>
      <c r="C115" s="2"/>
      <c r="D115" s="2"/>
      <c r="E115" s="2">
        <v>1000.0</v>
      </c>
      <c r="F115" s="2">
        <f t="shared" si="1"/>
        <v>1710.28</v>
      </c>
      <c r="G115" s="11"/>
      <c r="H115" s="11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4"/>
    </row>
    <row r="116" ht="12.75" customHeight="1">
      <c r="A116" s="11">
        <v>43880.0</v>
      </c>
      <c r="B116" s="14"/>
      <c r="C116" s="2"/>
      <c r="D116" s="2"/>
      <c r="E116" s="2"/>
      <c r="F116" s="2">
        <f t="shared" si="1"/>
        <v>1007.94</v>
      </c>
      <c r="G116" s="11" t="s">
        <v>41</v>
      </c>
      <c r="H116" s="11"/>
      <c r="J116" s="3"/>
      <c r="K116" s="2">
        <v>702.34</v>
      </c>
      <c r="L116" s="2"/>
      <c r="M116" s="2"/>
      <c r="N116" s="2"/>
      <c r="O116" s="2"/>
      <c r="P116" s="2"/>
      <c r="Q116" s="2"/>
      <c r="R116" s="2"/>
      <c r="S116" s="2"/>
      <c r="T116" s="2">
        <v>702.34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4"/>
    </row>
    <row r="117" ht="12.75" customHeight="1">
      <c r="A117" s="11">
        <v>43880.0</v>
      </c>
      <c r="B117" s="14"/>
      <c r="C117" s="2"/>
      <c r="D117" s="2"/>
      <c r="E117" s="2"/>
      <c r="F117" s="2">
        <f t="shared" si="1"/>
        <v>922.28</v>
      </c>
      <c r="G117" s="11" t="s">
        <v>42</v>
      </c>
      <c r="H117" s="11"/>
      <c r="J117" s="3"/>
      <c r="K117" s="2">
        <v>85.66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>
        <v>85.66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4"/>
      <c r="AK117" s="2"/>
    </row>
    <row r="118" ht="12.75" customHeight="1">
      <c r="A118" s="11">
        <v>43880.0</v>
      </c>
      <c r="B118" s="14"/>
      <c r="C118" s="2"/>
      <c r="D118" s="2"/>
      <c r="E118" s="2"/>
      <c r="F118" s="2">
        <f t="shared" si="1"/>
        <v>881.53</v>
      </c>
      <c r="G118" s="11" t="s">
        <v>41</v>
      </c>
      <c r="H118" s="11"/>
      <c r="J118" s="3"/>
      <c r="K118" s="2">
        <v>40.75</v>
      </c>
      <c r="L118" s="2"/>
      <c r="M118" s="2"/>
      <c r="N118" s="2"/>
      <c r="O118" s="2"/>
      <c r="P118" s="2"/>
      <c r="Q118" s="2"/>
      <c r="R118" s="2"/>
      <c r="S118" s="2"/>
      <c r="T118" s="2"/>
      <c r="U118" s="2">
        <v>40.75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4"/>
    </row>
    <row r="119" ht="12.75" customHeight="1">
      <c r="A119" s="11">
        <v>43880.0</v>
      </c>
      <c r="B119" s="14"/>
      <c r="C119" s="2"/>
      <c r="D119" s="2"/>
      <c r="E119" s="2"/>
      <c r="F119" s="2">
        <f t="shared" si="1"/>
        <v>805.53</v>
      </c>
      <c r="G119" s="11" t="s">
        <v>47</v>
      </c>
      <c r="H119" s="11"/>
      <c r="J119" s="3"/>
      <c r="K119" s="2">
        <v>76.0</v>
      </c>
      <c r="L119" s="2"/>
      <c r="M119" s="2"/>
      <c r="N119" s="2"/>
      <c r="O119" s="2"/>
      <c r="P119" s="2">
        <v>76.0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4"/>
    </row>
    <row r="120" ht="12.75" customHeight="1">
      <c r="A120" s="11">
        <v>43880.0</v>
      </c>
      <c r="B120" s="14"/>
      <c r="C120" s="2"/>
      <c r="D120" s="2"/>
      <c r="E120" s="2"/>
      <c r="F120" s="2">
        <f t="shared" si="1"/>
        <v>613.53</v>
      </c>
      <c r="G120" s="11" t="s">
        <v>70</v>
      </c>
      <c r="H120" s="11"/>
      <c r="J120" s="3"/>
      <c r="K120" s="2">
        <v>192.0</v>
      </c>
      <c r="L120" s="2"/>
      <c r="M120" s="2"/>
      <c r="N120" s="2"/>
      <c r="O120" s="2">
        <v>160.0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4">
        <v>32.0</v>
      </c>
    </row>
    <row r="121" ht="12.75" customHeight="1">
      <c r="A121" s="11">
        <v>43893.0</v>
      </c>
      <c r="B121" s="14" t="s">
        <v>64</v>
      </c>
      <c r="C121" s="2"/>
      <c r="D121" s="2"/>
      <c r="E121" s="2">
        <v>12397.98</v>
      </c>
      <c r="F121" s="2">
        <f t="shared" si="1"/>
        <v>13011.51</v>
      </c>
      <c r="G121" s="11"/>
      <c r="H121" s="11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4"/>
    </row>
    <row r="122" ht="12.75" customHeight="1">
      <c r="A122" s="11">
        <v>43901.0</v>
      </c>
      <c r="B122" s="14"/>
      <c r="C122" s="2"/>
      <c r="D122" s="2"/>
      <c r="E122" s="2"/>
      <c r="F122" s="2">
        <f t="shared" si="1"/>
        <v>12998.1</v>
      </c>
      <c r="G122" s="11" t="s">
        <v>40</v>
      </c>
      <c r="H122" s="11"/>
      <c r="J122" s="3"/>
      <c r="K122" s="2">
        <v>13.41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13.41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4"/>
    </row>
    <row r="123" ht="12.75" customHeight="1">
      <c r="A123" s="11">
        <v>43901.0</v>
      </c>
      <c r="B123" s="14" t="s">
        <v>78</v>
      </c>
      <c r="C123" s="2"/>
      <c r="D123" s="2"/>
      <c r="E123" s="2">
        <v>122.36</v>
      </c>
      <c r="F123" s="2">
        <f t="shared" si="1"/>
        <v>13120.46</v>
      </c>
      <c r="G123" s="11"/>
      <c r="H123" s="11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4"/>
    </row>
    <row r="124" ht="12.75" customHeight="1">
      <c r="A124" s="11">
        <v>43903.0</v>
      </c>
      <c r="B124" s="14"/>
      <c r="C124" s="2"/>
      <c r="D124" s="2"/>
      <c r="E124" s="2"/>
      <c r="F124" s="2">
        <f t="shared" si="1"/>
        <v>6722.48</v>
      </c>
      <c r="G124" s="11" t="s">
        <v>54</v>
      </c>
      <c r="H124" s="11"/>
      <c r="J124" s="3"/>
      <c r="K124" s="2">
        <v>6397.98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>
        <v>6397.98</v>
      </c>
      <c r="AH124" s="2"/>
      <c r="AI124" s="2"/>
      <c r="AJ124" s="4"/>
    </row>
    <row r="125" ht="12.75" customHeight="1">
      <c r="A125" s="11">
        <v>43903.0</v>
      </c>
      <c r="B125" s="14" t="s">
        <v>44</v>
      </c>
      <c r="C125" s="2"/>
      <c r="D125" s="2"/>
      <c r="E125" s="2">
        <v>1500.0</v>
      </c>
      <c r="F125" s="2">
        <f t="shared" si="1"/>
        <v>8222.48</v>
      </c>
      <c r="G125" s="11"/>
      <c r="H125" s="11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4"/>
    </row>
    <row r="126" ht="12.75" customHeight="1">
      <c r="A126" s="11">
        <v>43903.0</v>
      </c>
      <c r="B126" s="14"/>
      <c r="C126" s="2"/>
      <c r="D126" s="2"/>
      <c r="E126" s="2"/>
      <c r="F126" s="2">
        <f t="shared" si="1"/>
        <v>8159.48</v>
      </c>
      <c r="G126" s="11" t="s">
        <v>79</v>
      </c>
      <c r="H126" s="11"/>
      <c r="J126" s="3"/>
      <c r="K126" s="2">
        <v>63.0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>
        <v>63.0</v>
      </c>
      <c r="AH126" s="2"/>
      <c r="AI126" s="2"/>
      <c r="AJ126" s="4"/>
    </row>
    <row r="127" ht="12.75" customHeight="1">
      <c r="A127" s="11">
        <v>43903.0</v>
      </c>
      <c r="B127" s="14"/>
      <c r="C127" s="2"/>
      <c r="D127" s="2"/>
      <c r="E127" s="2"/>
      <c r="F127" s="2">
        <f t="shared" si="1"/>
        <v>7529.48</v>
      </c>
      <c r="G127" s="11" t="s">
        <v>70</v>
      </c>
      <c r="H127" s="11"/>
      <c r="J127" s="3"/>
      <c r="K127" s="2">
        <v>630.0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>
        <v>630.0</v>
      </c>
      <c r="AI127" s="2"/>
      <c r="AJ127" s="4"/>
    </row>
    <row r="128" ht="12.75" customHeight="1">
      <c r="A128" s="11">
        <v>43903.0</v>
      </c>
      <c r="B128" s="14"/>
      <c r="C128" s="2"/>
      <c r="D128" s="2"/>
      <c r="E128" s="2"/>
      <c r="F128" s="2">
        <f t="shared" si="1"/>
        <v>7490.31</v>
      </c>
      <c r="G128" s="11" t="s">
        <v>43</v>
      </c>
      <c r="H128" s="11"/>
      <c r="J128" s="3"/>
      <c r="K128" s="2">
        <v>39.17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v>32.64</v>
      </c>
      <c r="AB128" s="2"/>
      <c r="AC128" s="2"/>
      <c r="AD128" s="2"/>
      <c r="AE128" s="2"/>
      <c r="AF128" s="2"/>
      <c r="AG128" s="2"/>
      <c r="AH128" s="2"/>
      <c r="AI128" s="2"/>
      <c r="AJ128" s="4">
        <v>6.53</v>
      </c>
    </row>
    <row r="129" ht="12.75" customHeight="1">
      <c r="A129" s="11">
        <v>43903.0</v>
      </c>
      <c r="B129" s="14"/>
      <c r="C129" s="2"/>
      <c r="D129" s="2"/>
      <c r="E129" s="2"/>
      <c r="F129" s="2">
        <f t="shared" si="1"/>
        <v>7002.75</v>
      </c>
      <c r="G129" s="11" t="s">
        <v>30</v>
      </c>
      <c r="H129" s="11"/>
      <c r="J129" s="3"/>
      <c r="K129" s="2">
        <v>487.56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>
        <v>406.3</v>
      </c>
      <c r="AG129" s="2"/>
      <c r="AH129" s="2"/>
      <c r="AI129" s="2"/>
      <c r="AJ129" s="4">
        <v>81.26</v>
      </c>
    </row>
    <row r="130" ht="12.75" customHeight="1">
      <c r="A130" s="11">
        <v>43903.0</v>
      </c>
      <c r="B130" s="14"/>
      <c r="C130" s="2"/>
      <c r="D130" s="2"/>
      <c r="E130" s="2"/>
      <c r="F130" s="2">
        <f t="shared" si="1"/>
        <v>6946.15</v>
      </c>
      <c r="G130" s="11" t="s">
        <v>42</v>
      </c>
      <c r="H130" s="11"/>
      <c r="J130" s="3"/>
      <c r="K130" s="2">
        <v>56.6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>
        <v>56.6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4"/>
    </row>
    <row r="131" ht="12.75" customHeight="1">
      <c r="A131" s="11">
        <v>43903.0</v>
      </c>
      <c r="B131" s="14"/>
      <c r="C131" s="2"/>
      <c r="D131" s="2"/>
      <c r="E131" s="2"/>
      <c r="F131" s="2">
        <f t="shared" si="1"/>
        <v>6306.85</v>
      </c>
      <c r="G131" s="11" t="s">
        <v>41</v>
      </c>
      <c r="H131" s="11"/>
      <c r="J131" s="3"/>
      <c r="K131" s="2">
        <v>639.3</v>
      </c>
      <c r="L131" s="2"/>
      <c r="M131" s="2"/>
      <c r="N131" s="2"/>
      <c r="O131" s="2"/>
      <c r="P131" s="2"/>
      <c r="Q131" s="2"/>
      <c r="R131" s="2"/>
      <c r="S131" s="2"/>
      <c r="T131" s="2">
        <v>639.3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4"/>
    </row>
    <row r="132" ht="12.75" customHeight="1">
      <c r="A132" s="11">
        <v>43903.0</v>
      </c>
      <c r="B132" s="14"/>
      <c r="C132" s="2"/>
      <c r="D132" s="2"/>
      <c r="E132" s="2"/>
      <c r="F132" s="2">
        <f t="shared" si="1"/>
        <v>6216.68</v>
      </c>
      <c r="G132" s="11" t="s">
        <v>41</v>
      </c>
      <c r="H132" s="11"/>
      <c r="J132" s="3"/>
      <c r="K132" s="2">
        <v>90.17</v>
      </c>
      <c r="L132" s="2"/>
      <c r="M132" s="2"/>
      <c r="N132" s="2"/>
      <c r="O132" s="2"/>
      <c r="P132" s="2"/>
      <c r="Q132" s="2"/>
      <c r="R132" s="2"/>
      <c r="S132" s="2"/>
      <c r="T132" s="2"/>
      <c r="U132" s="2">
        <v>90.17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4"/>
    </row>
    <row r="133" ht="12.75" customHeight="1">
      <c r="A133" s="11">
        <v>43903.0</v>
      </c>
      <c r="B133" s="14"/>
      <c r="C133" s="2"/>
      <c r="D133" s="2"/>
      <c r="E133" s="2"/>
      <c r="F133" s="2">
        <f t="shared" si="1"/>
        <v>216.68</v>
      </c>
      <c r="G133" s="11" t="s">
        <v>80</v>
      </c>
      <c r="H133" s="11"/>
      <c r="J133" s="3"/>
      <c r="K133" s="2">
        <v>6000.0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>
        <v>6000.0</v>
      </c>
      <c r="AH133" s="2"/>
      <c r="AI133" s="2"/>
      <c r="AJ133" s="4"/>
    </row>
    <row r="134" ht="12.75" customHeight="1">
      <c r="A134" s="11">
        <v>43910.0</v>
      </c>
      <c r="B134" s="14"/>
      <c r="C134" s="2"/>
      <c r="D134" s="2"/>
      <c r="E134" s="2"/>
      <c r="F134" s="2">
        <f t="shared" si="1"/>
        <v>48.78</v>
      </c>
      <c r="G134" s="11" t="s">
        <v>74</v>
      </c>
      <c r="H134" s="11"/>
      <c r="J134" s="3"/>
      <c r="K134" s="2">
        <v>167.9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>
        <v>166.5</v>
      </c>
      <c r="AB134" s="2"/>
      <c r="AC134" s="2"/>
      <c r="AD134" s="2"/>
      <c r="AE134" s="2"/>
      <c r="AF134" s="2"/>
      <c r="AG134" s="2"/>
      <c r="AH134" s="2"/>
      <c r="AI134" s="2"/>
      <c r="AJ134" s="4">
        <v>1.4</v>
      </c>
    </row>
    <row r="135" ht="12.75" customHeight="1">
      <c r="A135" s="2">
        <f>SUM(C135:E135)</f>
        <v>119945.34</v>
      </c>
      <c r="C135" s="17">
        <f>SUM(C7:C61)</f>
        <v>0</v>
      </c>
      <c r="D135" s="17">
        <f t="shared" ref="D135:E135" si="2">SUM(D7:D134)</f>
        <v>30</v>
      </c>
      <c r="E135" s="17">
        <f t="shared" si="2"/>
        <v>119915.34</v>
      </c>
      <c r="F135" s="2"/>
      <c r="J135" s="3"/>
      <c r="K135" s="17">
        <f t="shared" ref="K135:AJ135" si="3">SUM(K7:K134)</f>
        <v>121548.41</v>
      </c>
      <c r="L135" s="17">
        <f t="shared" si="3"/>
        <v>103.67</v>
      </c>
      <c r="M135" s="17">
        <f t="shared" si="3"/>
        <v>691.29</v>
      </c>
      <c r="N135" s="17">
        <f t="shared" si="3"/>
        <v>491.5</v>
      </c>
      <c r="O135" s="17">
        <f t="shared" si="3"/>
        <v>940</v>
      </c>
      <c r="P135" s="17">
        <f t="shared" si="3"/>
        <v>324</v>
      </c>
      <c r="Q135" s="17">
        <f t="shared" si="3"/>
        <v>450</v>
      </c>
      <c r="R135" s="17">
        <f t="shared" si="3"/>
        <v>356.53</v>
      </c>
      <c r="S135" s="17">
        <f t="shared" si="3"/>
        <v>7607.66</v>
      </c>
      <c r="T135" s="17">
        <f t="shared" si="3"/>
        <v>8007.69</v>
      </c>
      <c r="U135" s="17">
        <f t="shared" si="3"/>
        <v>540.19</v>
      </c>
      <c r="V135" s="17">
        <f t="shared" si="3"/>
        <v>890.98</v>
      </c>
      <c r="W135" s="17">
        <f t="shared" si="3"/>
        <v>90</v>
      </c>
      <c r="X135" s="17">
        <f t="shared" si="3"/>
        <v>197.86</v>
      </c>
      <c r="Y135" s="17">
        <f t="shared" si="3"/>
        <v>0</v>
      </c>
      <c r="Z135" s="17">
        <f t="shared" si="3"/>
        <v>1858.02</v>
      </c>
      <c r="AA135" s="17">
        <f t="shared" si="3"/>
        <v>352.97</v>
      </c>
      <c r="AB135" s="17">
        <f t="shared" si="3"/>
        <v>0</v>
      </c>
      <c r="AC135" s="17">
        <f t="shared" si="3"/>
        <v>170.75</v>
      </c>
      <c r="AD135" s="17">
        <f t="shared" si="3"/>
        <v>25.2</v>
      </c>
      <c r="AE135" s="17">
        <f t="shared" si="3"/>
        <v>72</v>
      </c>
      <c r="AF135" s="17">
        <f t="shared" si="3"/>
        <v>2001.3</v>
      </c>
      <c r="AG135" s="17">
        <f t="shared" si="3"/>
        <v>85044.11</v>
      </c>
      <c r="AH135" s="17">
        <f t="shared" si="3"/>
        <v>2027.29</v>
      </c>
      <c r="AI135" s="17">
        <f t="shared" si="3"/>
        <v>294.97</v>
      </c>
      <c r="AJ135" s="17">
        <f t="shared" si="3"/>
        <v>9010.43</v>
      </c>
      <c r="AK135" s="2">
        <f>SUM(L135:AJ135)</f>
        <v>121548.41</v>
      </c>
    </row>
    <row r="136" ht="12.75" customHeight="1">
      <c r="C136" s="2"/>
      <c r="D136" s="2"/>
      <c r="E136" s="2"/>
      <c r="F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4"/>
    </row>
    <row r="137" ht="12.75" customHeight="1">
      <c r="C137" s="2"/>
      <c r="D137" s="2"/>
      <c r="E137" s="2"/>
      <c r="F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4"/>
      <c r="AK137" s="2"/>
    </row>
    <row r="138" ht="12.75" customHeight="1">
      <c r="A138" s="14" t="s">
        <v>81</v>
      </c>
      <c r="C138" s="2"/>
      <c r="D138" s="2"/>
      <c r="E138" s="2"/>
      <c r="F138" s="18">
        <v>43921.0</v>
      </c>
      <c r="I138" s="2">
        <f>F7+A135-K135</f>
        <v>48.78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A138" s="2"/>
      <c r="AB138" s="2"/>
      <c r="AC138" s="2"/>
      <c r="AD138" s="2"/>
      <c r="AE138" s="2"/>
      <c r="AF138" s="2"/>
      <c r="AG138" s="2"/>
      <c r="AH138" s="2"/>
      <c r="AI138" s="2"/>
      <c r="AJ138" s="4"/>
    </row>
    <row r="139" ht="12.75" customHeight="1">
      <c r="C139" s="2"/>
      <c r="D139" s="2"/>
      <c r="E139" s="2"/>
      <c r="F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4"/>
    </row>
    <row r="140" ht="12.75" customHeight="1">
      <c r="A140" s="14" t="s">
        <v>82</v>
      </c>
      <c r="C140" s="2"/>
      <c r="D140" s="2"/>
      <c r="E140" s="2"/>
      <c r="F140" s="18"/>
      <c r="G140" s="14"/>
      <c r="I140" s="2"/>
      <c r="J140" s="2"/>
      <c r="K140" s="2"/>
      <c r="L140" s="2"/>
      <c r="AJ140" s="4"/>
    </row>
    <row r="141" ht="12.75" customHeight="1">
      <c r="C141" s="2"/>
      <c r="D141" s="2"/>
      <c r="E141" s="3"/>
      <c r="F141" s="11"/>
      <c r="G141" s="11"/>
      <c r="H141" s="11"/>
      <c r="I141" s="13"/>
      <c r="J141" s="2"/>
      <c r="K141" s="2"/>
      <c r="L141" s="2"/>
      <c r="AJ141" s="4"/>
    </row>
    <row r="142" ht="12.75" customHeight="1">
      <c r="A142" s="11"/>
      <c r="C142" s="2"/>
      <c r="D142" s="2"/>
      <c r="E142" s="3"/>
      <c r="F142" s="11"/>
      <c r="G142" s="11"/>
      <c r="H142" s="11"/>
      <c r="I142" s="13"/>
      <c r="J142" s="2"/>
      <c r="K142" s="2"/>
      <c r="L142" s="2"/>
      <c r="AJ142" s="4"/>
    </row>
    <row r="143" ht="12.75" customHeight="1">
      <c r="C143" s="2"/>
      <c r="D143" s="2"/>
      <c r="E143" s="3"/>
      <c r="F143" s="11"/>
      <c r="G143" s="11"/>
      <c r="H143" s="11"/>
      <c r="I143" s="13"/>
      <c r="J143" s="2"/>
      <c r="K143" s="2"/>
      <c r="L143" s="2"/>
      <c r="AC143" s="2"/>
      <c r="AJ143" s="4"/>
    </row>
    <row r="144" ht="12.75" customHeight="1">
      <c r="C144" s="2"/>
      <c r="D144" s="2"/>
      <c r="E144" s="3"/>
      <c r="F144" s="11"/>
      <c r="G144" s="11"/>
      <c r="H144" s="11"/>
      <c r="I144" s="13"/>
      <c r="J144" s="2"/>
      <c r="K144" s="2"/>
      <c r="L144" s="2"/>
      <c r="AJ144" s="4"/>
    </row>
    <row r="145" ht="12.75" customHeight="1">
      <c r="C145" s="2"/>
      <c r="D145" s="2"/>
      <c r="E145" s="3"/>
      <c r="F145" s="11"/>
      <c r="G145" s="11"/>
      <c r="H145" s="11"/>
      <c r="I145" s="13"/>
      <c r="J145" s="2"/>
      <c r="K145" s="2"/>
      <c r="L145" s="2"/>
      <c r="AJ145" s="4"/>
    </row>
    <row r="146" ht="12.75" customHeight="1">
      <c r="C146" s="2"/>
      <c r="D146" s="2"/>
      <c r="E146" s="2"/>
      <c r="F146" s="2"/>
      <c r="I146" s="19"/>
      <c r="J146" s="2"/>
      <c r="K146" s="2"/>
      <c r="L146" s="2"/>
      <c r="AJ146" s="4"/>
    </row>
    <row r="147" ht="12.75" customHeight="1">
      <c r="C147" s="2"/>
      <c r="D147" s="2"/>
      <c r="E147" s="2"/>
      <c r="F147" s="2"/>
      <c r="I147" s="2">
        <f>F134+I140</f>
        <v>48.78</v>
      </c>
      <c r="K147" s="2"/>
      <c r="L147" s="2"/>
      <c r="AJ147" s="4"/>
    </row>
    <row r="148" ht="12.75" customHeight="1">
      <c r="C148" s="2"/>
      <c r="D148" s="2"/>
      <c r="E148" s="2"/>
      <c r="F148" s="2"/>
      <c r="I148" s="2"/>
      <c r="J148" s="2"/>
      <c r="K148" s="2"/>
      <c r="L148" s="2"/>
      <c r="AJ148" s="4"/>
    </row>
    <row r="149" ht="12.75" customHeight="1">
      <c r="A149" s="14" t="s">
        <v>83</v>
      </c>
      <c r="C149" s="2"/>
      <c r="D149" s="2"/>
      <c r="F149" s="18">
        <v>43921.0</v>
      </c>
      <c r="I149" s="2"/>
      <c r="J149" s="17">
        <v>48.78</v>
      </c>
      <c r="AJ149" s="4"/>
    </row>
    <row r="150" ht="12.75" customHeight="1">
      <c r="C150" s="2"/>
      <c r="D150" s="2"/>
      <c r="I150" s="2"/>
      <c r="J150" s="2"/>
      <c r="AJ150" s="4"/>
    </row>
    <row r="151" ht="12.75" customHeight="1">
      <c r="C151" s="2"/>
      <c r="D151" s="2"/>
      <c r="I151" s="2"/>
      <c r="J151" s="2"/>
      <c r="AJ151" s="4"/>
    </row>
    <row r="152" ht="12.75" customHeight="1">
      <c r="C152" s="2"/>
      <c r="D152" s="2"/>
      <c r="I152" s="2"/>
      <c r="J152" s="2"/>
      <c r="AJ152" s="4"/>
    </row>
    <row r="153" ht="12.75" customHeight="1">
      <c r="C153" s="2"/>
      <c r="D153" s="2"/>
      <c r="AJ153" s="4"/>
    </row>
    <row r="154" ht="12.75" customHeight="1">
      <c r="C154" s="2"/>
      <c r="D154" s="2"/>
      <c r="AJ154" s="4"/>
    </row>
    <row r="155" ht="12.75" customHeight="1">
      <c r="C155" s="2"/>
      <c r="D155" s="2"/>
      <c r="AJ155" s="4"/>
    </row>
    <row r="156" ht="12.75" customHeight="1">
      <c r="C156" s="2"/>
      <c r="D156" s="2"/>
      <c r="AJ156" s="4"/>
    </row>
    <row r="157" ht="12.75" customHeight="1">
      <c r="C157" s="2"/>
      <c r="D157" s="2"/>
      <c r="AJ157" s="4"/>
    </row>
    <row r="158" ht="12.75" customHeight="1">
      <c r="C158" s="2"/>
      <c r="D158" s="2"/>
      <c r="AJ158" s="4"/>
    </row>
    <row r="159" ht="12.75" customHeight="1">
      <c r="C159" s="2"/>
      <c r="D159" s="2"/>
      <c r="AJ159" s="4"/>
    </row>
    <row r="160" ht="12.75" customHeight="1">
      <c r="C160" s="2"/>
      <c r="D160" s="2"/>
      <c r="AJ160" s="4"/>
    </row>
    <row r="161" ht="12.75" customHeight="1">
      <c r="C161" s="2"/>
      <c r="D161" s="2"/>
      <c r="AJ161" s="4"/>
    </row>
    <row r="162" ht="12.75" customHeight="1">
      <c r="C162" s="2"/>
      <c r="D162" s="2"/>
      <c r="AJ162" s="4"/>
    </row>
    <row r="163" ht="12.75" customHeight="1">
      <c r="C163" s="2"/>
      <c r="D163" s="2"/>
      <c r="AJ163" s="4"/>
    </row>
    <row r="164" ht="12.75" customHeight="1">
      <c r="C164" s="2"/>
      <c r="D164" s="2"/>
      <c r="AJ164" s="4"/>
    </row>
    <row r="165" ht="12.75" customHeight="1">
      <c r="C165" s="2"/>
      <c r="D165" s="2"/>
      <c r="AJ165" s="4"/>
    </row>
    <row r="166" ht="12.75" customHeight="1">
      <c r="C166" s="2"/>
      <c r="D166" s="2"/>
      <c r="AJ166" s="4"/>
    </row>
    <row r="167" ht="12.75" customHeight="1">
      <c r="C167" s="2"/>
      <c r="D167" s="2"/>
      <c r="AJ167" s="4"/>
    </row>
    <row r="168" ht="12.75" customHeight="1">
      <c r="C168" s="2"/>
      <c r="D168" s="2"/>
      <c r="AJ168" s="4"/>
    </row>
    <row r="169" ht="12.75" customHeight="1">
      <c r="C169" s="2"/>
      <c r="D169" s="2"/>
      <c r="AJ169" s="4"/>
    </row>
    <row r="170" ht="12.75" customHeight="1">
      <c r="C170" s="2"/>
      <c r="D170" s="2"/>
      <c r="AJ170" s="4"/>
    </row>
    <row r="171" ht="12.75" customHeight="1">
      <c r="C171" s="2"/>
      <c r="D171" s="2"/>
      <c r="AJ171" s="4"/>
    </row>
    <row r="172" ht="12.75" customHeight="1">
      <c r="C172" s="2"/>
      <c r="D172" s="2"/>
      <c r="AJ172" s="4"/>
    </row>
    <row r="173" ht="12.75" customHeight="1">
      <c r="C173" s="2"/>
      <c r="D173" s="2"/>
      <c r="AJ173" s="4"/>
    </row>
    <row r="174" ht="12.75" customHeight="1">
      <c r="C174" s="2"/>
      <c r="D174" s="2"/>
      <c r="AJ174" s="4"/>
    </row>
    <row r="175" ht="12.75" customHeight="1">
      <c r="C175" s="2"/>
      <c r="D175" s="2"/>
      <c r="AJ175" s="4"/>
    </row>
    <row r="176" ht="12.75" customHeight="1">
      <c r="C176" s="2"/>
      <c r="D176" s="2"/>
      <c r="AJ176" s="4"/>
    </row>
    <row r="177" ht="12.75" customHeight="1">
      <c r="C177" s="2"/>
      <c r="D177" s="2"/>
      <c r="AJ177" s="4"/>
    </row>
    <row r="178" ht="12.75" customHeight="1">
      <c r="C178" s="2"/>
      <c r="D178" s="2"/>
      <c r="AJ178" s="4"/>
    </row>
    <row r="179" ht="12.75" customHeight="1">
      <c r="C179" s="2"/>
      <c r="D179" s="2"/>
      <c r="AJ179" s="4"/>
    </row>
    <row r="180" ht="12.75" customHeight="1">
      <c r="C180" s="2"/>
      <c r="D180" s="2"/>
      <c r="AJ180" s="4"/>
    </row>
    <row r="181" ht="12.75" customHeight="1">
      <c r="C181" s="2"/>
      <c r="D181" s="2"/>
      <c r="AJ181" s="4"/>
    </row>
    <row r="182" ht="12.75" customHeight="1">
      <c r="C182" s="2"/>
      <c r="D182" s="2"/>
      <c r="AJ182" s="4"/>
    </row>
    <row r="183" ht="12.75" customHeight="1">
      <c r="C183" s="2"/>
      <c r="D183" s="2"/>
      <c r="AJ183" s="4"/>
    </row>
    <row r="184" ht="12.75" customHeight="1">
      <c r="C184" s="2"/>
      <c r="D184" s="2"/>
      <c r="AJ184" s="4"/>
    </row>
    <row r="185" ht="12.75" customHeight="1">
      <c r="C185" s="2"/>
      <c r="D185" s="2"/>
      <c r="AJ185" s="4"/>
    </row>
    <row r="186" ht="12.75" customHeight="1">
      <c r="C186" s="2"/>
      <c r="D186" s="2"/>
      <c r="AJ186" s="4"/>
    </row>
    <row r="187" ht="12.75" customHeight="1">
      <c r="C187" s="2"/>
      <c r="D187" s="2"/>
      <c r="AJ187" s="4"/>
    </row>
    <row r="188" ht="12.75" customHeight="1">
      <c r="C188" s="2"/>
      <c r="D188" s="2"/>
      <c r="AJ188" s="4"/>
    </row>
    <row r="189" ht="12.75" customHeight="1">
      <c r="C189" s="2"/>
      <c r="D189" s="2"/>
      <c r="AJ189" s="4"/>
    </row>
    <row r="190" ht="12.75" customHeight="1">
      <c r="C190" s="2"/>
      <c r="D190" s="2"/>
      <c r="AJ190" s="4"/>
    </row>
    <row r="191" ht="12.75" customHeight="1">
      <c r="C191" s="2"/>
      <c r="D191" s="2"/>
      <c r="AJ191" s="4"/>
    </row>
    <row r="192" ht="12.75" customHeight="1">
      <c r="C192" s="2"/>
      <c r="D192" s="2"/>
      <c r="AJ192" s="4"/>
    </row>
    <row r="193" ht="12.75" customHeight="1">
      <c r="C193" s="2"/>
      <c r="D193" s="2"/>
      <c r="AJ193" s="4"/>
    </row>
    <row r="194" ht="12.75" customHeight="1">
      <c r="C194" s="2"/>
      <c r="D194" s="2"/>
      <c r="AJ194" s="4"/>
    </row>
    <row r="195" ht="12.75" customHeight="1">
      <c r="C195" s="2"/>
      <c r="D195" s="2"/>
      <c r="AJ195" s="4"/>
    </row>
    <row r="196" ht="12.75" customHeight="1">
      <c r="C196" s="2"/>
      <c r="D196" s="2"/>
      <c r="AJ196" s="4"/>
    </row>
    <row r="197" ht="12.75" customHeight="1">
      <c r="C197" s="2"/>
      <c r="D197" s="2"/>
      <c r="AJ197" s="4"/>
    </row>
    <row r="198" ht="12.75" customHeight="1">
      <c r="C198" s="2"/>
      <c r="D198" s="2"/>
      <c r="AJ198" s="4"/>
    </row>
    <row r="199" ht="12.75" customHeight="1">
      <c r="C199" s="2"/>
      <c r="D199" s="2"/>
      <c r="AJ199" s="4"/>
    </row>
    <row r="200" ht="12.75" customHeight="1">
      <c r="C200" s="2"/>
      <c r="D200" s="2"/>
      <c r="AJ200" s="4"/>
    </row>
    <row r="201" ht="12.75" customHeight="1">
      <c r="C201" s="2"/>
      <c r="D201" s="2"/>
      <c r="AJ201" s="4"/>
    </row>
    <row r="202" ht="12.75" customHeight="1">
      <c r="C202" s="2"/>
      <c r="D202" s="2"/>
      <c r="AJ202" s="4"/>
    </row>
    <row r="203" ht="12.75" customHeight="1">
      <c r="C203" s="2"/>
      <c r="D203" s="2"/>
      <c r="AJ203" s="4"/>
    </row>
    <row r="204" ht="12.75" customHeight="1">
      <c r="C204" s="2"/>
      <c r="D204" s="2"/>
      <c r="AJ204" s="4"/>
    </row>
    <row r="205" ht="12.75" customHeight="1">
      <c r="C205" s="2"/>
      <c r="D205" s="2"/>
      <c r="AJ205" s="4"/>
    </row>
    <row r="206" ht="12.75" customHeight="1">
      <c r="C206" s="2"/>
      <c r="D206" s="2"/>
      <c r="AJ206" s="4"/>
    </row>
    <row r="207" ht="12.75" customHeight="1">
      <c r="C207" s="2"/>
      <c r="D207" s="2"/>
      <c r="AJ207" s="4"/>
    </row>
    <row r="208" ht="12.75" customHeight="1">
      <c r="C208" s="2"/>
      <c r="D208" s="2"/>
      <c r="AJ208" s="4"/>
    </row>
    <row r="209" ht="12.75" customHeight="1">
      <c r="C209" s="2"/>
      <c r="D209" s="2"/>
      <c r="AJ209" s="4"/>
    </row>
    <row r="210" ht="12.75" customHeight="1">
      <c r="C210" s="2"/>
      <c r="D210" s="2"/>
      <c r="AJ210" s="4"/>
    </row>
    <row r="211" ht="12.75" customHeight="1">
      <c r="C211" s="2"/>
      <c r="D211" s="2"/>
      <c r="AJ211" s="4"/>
    </row>
    <row r="212" ht="12.75" customHeight="1">
      <c r="C212" s="2"/>
      <c r="D212" s="2"/>
      <c r="AJ212" s="4"/>
    </row>
    <row r="213" ht="12.75" customHeight="1">
      <c r="C213" s="2"/>
      <c r="D213" s="2"/>
      <c r="AJ213" s="4"/>
    </row>
    <row r="214" ht="12.75" customHeight="1">
      <c r="C214" s="2"/>
      <c r="D214" s="2"/>
      <c r="AJ214" s="4"/>
    </row>
    <row r="215" ht="12.75" customHeight="1">
      <c r="C215" s="2"/>
      <c r="D215" s="2"/>
      <c r="AJ215" s="4"/>
    </row>
    <row r="216" ht="12.75" customHeight="1">
      <c r="C216" s="2"/>
      <c r="D216" s="2"/>
      <c r="AJ216" s="4"/>
    </row>
    <row r="217" ht="12.75" customHeight="1">
      <c r="C217" s="2"/>
      <c r="D217" s="2"/>
      <c r="AJ217" s="4"/>
    </row>
    <row r="218" ht="12.75" customHeight="1">
      <c r="C218" s="2"/>
      <c r="D218" s="2"/>
      <c r="AJ218" s="4"/>
    </row>
    <row r="219" ht="12.75" customHeight="1">
      <c r="C219" s="2"/>
      <c r="D219" s="2"/>
      <c r="AJ219" s="4"/>
    </row>
    <row r="220" ht="12.75" customHeight="1">
      <c r="C220" s="2"/>
      <c r="D220" s="2"/>
      <c r="AJ220" s="4"/>
    </row>
    <row r="221" ht="12.75" customHeight="1">
      <c r="C221" s="2"/>
      <c r="D221" s="2"/>
      <c r="AJ221" s="4"/>
    </row>
    <row r="222" ht="12.75" customHeight="1">
      <c r="C222" s="2"/>
      <c r="D222" s="2"/>
      <c r="AJ222" s="4"/>
    </row>
    <row r="223" ht="12.75" customHeight="1">
      <c r="C223" s="2"/>
      <c r="D223" s="2"/>
      <c r="AJ223" s="4"/>
    </row>
    <row r="224" ht="12.75" customHeight="1">
      <c r="C224" s="2"/>
      <c r="D224" s="2"/>
      <c r="AJ224" s="4"/>
    </row>
    <row r="225" ht="12.75" customHeight="1">
      <c r="C225" s="2"/>
      <c r="D225" s="2"/>
      <c r="AJ225" s="4"/>
    </row>
    <row r="226" ht="12.75" customHeight="1">
      <c r="C226" s="2"/>
      <c r="D226" s="2"/>
      <c r="AJ226" s="4"/>
    </row>
    <row r="227" ht="12.75" customHeight="1">
      <c r="C227" s="2"/>
      <c r="D227" s="2"/>
      <c r="AJ227" s="4"/>
    </row>
    <row r="228" ht="12.75" customHeight="1">
      <c r="C228" s="2"/>
      <c r="D228" s="2"/>
      <c r="AJ228" s="4"/>
    </row>
    <row r="229" ht="12.75" customHeight="1">
      <c r="C229" s="2"/>
      <c r="D229" s="2"/>
      <c r="AJ229" s="4"/>
    </row>
    <row r="230" ht="12.75" customHeight="1">
      <c r="C230" s="2"/>
      <c r="D230" s="2"/>
      <c r="AJ230" s="4"/>
    </row>
    <row r="231" ht="12.75" customHeight="1">
      <c r="C231" s="2"/>
      <c r="D231" s="2"/>
      <c r="AJ231" s="4"/>
    </row>
    <row r="232" ht="12.75" customHeight="1">
      <c r="C232" s="2"/>
      <c r="D232" s="2"/>
      <c r="AJ232" s="4"/>
    </row>
    <row r="233" ht="12.75" customHeight="1">
      <c r="C233" s="2"/>
      <c r="D233" s="2"/>
      <c r="AJ233" s="4"/>
    </row>
    <row r="234" ht="12.75" customHeight="1">
      <c r="C234" s="2"/>
      <c r="D234" s="2"/>
      <c r="AJ234" s="4"/>
    </row>
    <row r="235" ht="12.75" customHeight="1">
      <c r="C235" s="2"/>
      <c r="D235" s="2"/>
      <c r="AJ235" s="4"/>
    </row>
    <row r="236" ht="12.75" customHeight="1">
      <c r="C236" s="2"/>
      <c r="D236" s="2"/>
      <c r="AJ236" s="4"/>
    </row>
    <row r="237" ht="12.75" customHeight="1">
      <c r="C237" s="2"/>
      <c r="D237" s="2"/>
      <c r="AJ237" s="4"/>
    </row>
    <row r="238" ht="12.75" customHeight="1">
      <c r="C238" s="2"/>
      <c r="D238" s="2"/>
      <c r="AJ238" s="4"/>
    </row>
    <row r="239" ht="12.75" customHeight="1">
      <c r="C239" s="2"/>
      <c r="D239" s="2"/>
      <c r="AJ239" s="4"/>
    </row>
    <row r="240" ht="12.75" customHeight="1">
      <c r="C240" s="2"/>
      <c r="D240" s="2"/>
      <c r="AJ240" s="4"/>
    </row>
    <row r="241" ht="12.75" customHeight="1">
      <c r="C241" s="2"/>
      <c r="D241" s="2"/>
      <c r="AJ241" s="4"/>
    </row>
    <row r="242" ht="12.75" customHeight="1">
      <c r="C242" s="2"/>
      <c r="D242" s="2"/>
      <c r="AJ242" s="4"/>
    </row>
    <row r="243" ht="12.75" customHeight="1">
      <c r="C243" s="2"/>
      <c r="D243" s="2"/>
      <c r="AJ243" s="4"/>
    </row>
    <row r="244" ht="12.75" customHeight="1">
      <c r="C244" s="2"/>
      <c r="D244" s="2"/>
      <c r="AJ244" s="4"/>
    </row>
    <row r="245" ht="12.75" customHeight="1">
      <c r="C245" s="2"/>
      <c r="D245" s="2"/>
      <c r="AJ245" s="4"/>
    </row>
    <row r="246" ht="12.75" customHeight="1">
      <c r="C246" s="2"/>
      <c r="D246" s="2"/>
      <c r="AJ246" s="4"/>
    </row>
    <row r="247" ht="12.75" customHeight="1">
      <c r="C247" s="2"/>
      <c r="D247" s="2"/>
      <c r="AJ247" s="4"/>
    </row>
    <row r="248" ht="12.75" customHeight="1">
      <c r="C248" s="2"/>
      <c r="D248" s="2"/>
      <c r="AJ248" s="4"/>
    </row>
    <row r="249" ht="12.75" customHeight="1">
      <c r="C249" s="2"/>
      <c r="D249" s="2"/>
      <c r="AJ249" s="4"/>
    </row>
    <row r="250" ht="12.75" customHeight="1">
      <c r="C250" s="2"/>
      <c r="D250" s="2"/>
      <c r="AJ250" s="4"/>
    </row>
    <row r="251" ht="12.75" customHeight="1">
      <c r="C251" s="2"/>
      <c r="D251" s="2"/>
      <c r="AJ251" s="4"/>
    </row>
    <row r="252" ht="12.75" customHeight="1">
      <c r="C252" s="2"/>
      <c r="D252" s="2"/>
      <c r="AJ252" s="4"/>
    </row>
    <row r="253" ht="12.75" customHeight="1">
      <c r="C253" s="2"/>
      <c r="D253" s="2"/>
      <c r="AJ253" s="4"/>
    </row>
    <row r="254" ht="12.75" customHeight="1">
      <c r="C254" s="2"/>
      <c r="D254" s="2"/>
      <c r="AJ254" s="4"/>
    </row>
    <row r="255" ht="12.75" customHeight="1">
      <c r="C255" s="2"/>
      <c r="D255" s="2"/>
      <c r="AJ255" s="4"/>
    </row>
    <row r="256" ht="12.75" customHeight="1">
      <c r="C256" s="2"/>
      <c r="D256" s="2"/>
      <c r="AJ256" s="4"/>
    </row>
    <row r="257" ht="12.75" customHeight="1">
      <c r="C257" s="2"/>
      <c r="D257" s="2"/>
      <c r="AJ257" s="4"/>
    </row>
    <row r="258" ht="12.75" customHeight="1">
      <c r="C258" s="2"/>
      <c r="D258" s="2"/>
      <c r="AJ258" s="4"/>
    </row>
    <row r="259" ht="12.75" customHeight="1">
      <c r="C259" s="2"/>
      <c r="D259" s="2"/>
      <c r="AJ259" s="4"/>
    </row>
    <row r="260" ht="12.75" customHeight="1">
      <c r="C260" s="2"/>
      <c r="D260" s="2"/>
      <c r="AJ260" s="4"/>
    </row>
    <row r="261" ht="12.75" customHeight="1">
      <c r="C261" s="2"/>
      <c r="D261" s="2"/>
      <c r="AJ261" s="4"/>
    </row>
    <row r="262" ht="12.75" customHeight="1">
      <c r="C262" s="2"/>
      <c r="D262" s="2"/>
      <c r="AJ262" s="4"/>
    </row>
    <row r="263" ht="12.75" customHeight="1">
      <c r="C263" s="2"/>
      <c r="D263" s="2"/>
      <c r="AJ263" s="4"/>
    </row>
    <row r="264" ht="12.75" customHeight="1">
      <c r="C264" s="2"/>
      <c r="D264" s="2"/>
      <c r="AJ264" s="4"/>
    </row>
    <row r="265" ht="12.75" customHeight="1">
      <c r="C265" s="2"/>
      <c r="D265" s="2"/>
      <c r="AJ265" s="4"/>
    </row>
    <row r="266" ht="12.75" customHeight="1">
      <c r="C266" s="2"/>
      <c r="D266" s="2"/>
      <c r="AJ266" s="4"/>
    </row>
    <row r="267" ht="12.75" customHeight="1">
      <c r="C267" s="2"/>
      <c r="D267" s="2"/>
      <c r="AJ267" s="4"/>
    </row>
    <row r="268" ht="12.75" customHeight="1">
      <c r="C268" s="2"/>
      <c r="D268" s="2"/>
      <c r="AJ268" s="4"/>
    </row>
    <row r="269" ht="12.75" customHeight="1">
      <c r="C269" s="2"/>
      <c r="D269" s="2"/>
      <c r="AJ269" s="4"/>
    </row>
    <row r="270" ht="12.75" customHeight="1">
      <c r="C270" s="2"/>
      <c r="D270" s="2"/>
      <c r="AJ270" s="4"/>
    </row>
    <row r="271" ht="12.75" customHeight="1">
      <c r="C271" s="2"/>
      <c r="D271" s="2"/>
      <c r="AJ271" s="4"/>
    </row>
    <row r="272" ht="12.75" customHeight="1">
      <c r="C272" s="2"/>
      <c r="D272" s="2"/>
      <c r="AJ272" s="4"/>
    </row>
    <row r="273" ht="12.75" customHeight="1">
      <c r="C273" s="2"/>
      <c r="D273" s="2"/>
      <c r="AJ273" s="4"/>
    </row>
    <row r="274" ht="12.75" customHeight="1">
      <c r="C274" s="2"/>
      <c r="D274" s="2"/>
      <c r="AJ274" s="4"/>
    </row>
    <row r="275" ht="12.75" customHeight="1">
      <c r="C275" s="2"/>
      <c r="D275" s="2"/>
      <c r="AJ275" s="4"/>
    </row>
    <row r="276" ht="12.75" customHeight="1">
      <c r="C276" s="2"/>
      <c r="D276" s="2"/>
      <c r="AJ276" s="4"/>
    </row>
    <row r="277" ht="12.75" customHeight="1">
      <c r="C277" s="2"/>
      <c r="D277" s="2"/>
      <c r="AJ277" s="4"/>
    </row>
    <row r="278" ht="12.75" customHeight="1">
      <c r="C278" s="2"/>
      <c r="D278" s="2"/>
      <c r="AJ278" s="4"/>
    </row>
    <row r="279" ht="12.75" customHeight="1">
      <c r="C279" s="2"/>
      <c r="D279" s="2"/>
      <c r="AJ279" s="4"/>
    </row>
    <row r="280" ht="12.75" customHeight="1">
      <c r="C280" s="2"/>
      <c r="D280" s="2"/>
      <c r="AJ280" s="4"/>
    </row>
    <row r="281" ht="12.75" customHeight="1">
      <c r="C281" s="2"/>
      <c r="D281" s="2"/>
      <c r="AJ281" s="4"/>
    </row>
    <row r="282" ht="12.75" customHeight="1">
      <c r="C282" s="2"/>
      <c r="D282" s="2"/>
      <c r="AJ282" s="4"/>
    </row>
    <row r="283" ht="12.75" customHeight="1">
      <c r="C283" s="2"/>
      <c r="D283" s="2"/>
      <c r="AJ283" s="4"/>
    </row>
    <row r="284" ht="12.75" customHeight="1">
      <c r="C284" s="2"/>
      <c r="D284" s="2"/>
      <c r="AJ284" s="4"/>
    </row>
    <row r="285" ht="12.75" customHeight="1">
      <c r="C285" s="2"/>
      <c r="D285" s="2"/>
      <c r="AJ285" s="4"/>
    </row>
    <row r="286" ht="12.75" customHeight="1">
      <c r="C286" s="2"/>
      <c r="D286" s="2"/>
      <c r="AJ286" s="4"/>
    </row>
    <row r="287" ht="12.75" customHeight="1">
      <c r="C287" s="2"/>
      <c r="D287" s="2"/>
      <c r="AJ287" s="4"/>
    </row>
    <row r="288" ht="12.75" customHeight="1">
      <c r="C288" s="2"/>
      <c r="D288" s="2"/>
      <c r="AJ288" s="4"/>
    </row>
    <row r="289" ht="12.75" customHeight="1">
      <c r="C289" s="2"/>
      <c r="D289" s="2"/>
      <c r="AJ289" s="4"/>
    </row>
    <row r="290" ht="12.75" customHeight="1">
      <c r="C290" s="2"/>
      <c r="D290" s="2"/>
      <c r="AJ290" s="4"/>
    </row>
    <row r="291" ht="12.75" customHeight="1">
      <c r="C291" s="2"/>
      <c r="D291" s="2"/>
      <c r="AJ291" s="4"/>
    </row>
    <row r="292" ht="12.75" customHeight="1">
      <c r="C292" s="2"/>
      <c r="D292" s="2"/>
      <c r="AJ292" s="4"/>
    </row>
    <row r="293" ht="12.75" customHeight="1">
      <c r="C293" s="2"/>
      <c r="D293" s="2"/>
      <c r="AJ293" s="4"/>
    </row>
    <row r="294" ht="12.75" customHeight="1">
      <c r="C294" s="2"/>
      <c r="D294" s="2"/>
      <c r="AJ294" s="4"/>
    </row>
    <row r="295" ht="12.75" customHeight="1">
      <c r="C295" s="2"/>
      <c r="D295" s="2"/>
      <c r="AJ295" s="4"/>
    </row>
    <row r="296" ht="12.75" customHeight="1">
      <c r="C296" s="2"/>
      <c r="D296" s="2"/>
      <c r="AJ296" s="4"/>
    </row>
    <row r="297" ht="12.75" customHeight="1">
      <c r="C297" s="2"/>
      <c r="D297" s="2"/>
      <c r="AJ297" s="4"/>
    </row>
    <row r="298" ht="12.75" customHeight="1">
      <c r="C298" s="2"/>
      <c r="D298" s="2"/>
      <c r="AJ298" s="4"/>
    </row>
    <row r="299" ht="12.75" customHeight="1">
      <c r="C299" s="2"/>
      <c r="D299" s="2"/>
      <c r="AJ299" s="4"/>
    </row>
    <row r="300" ht="12.75" customHeight="1">
      <c r="C300" s="2"/>
      <c r="D300" s="2"/>
      <c r="AJ300" s="4"/>
    </row>
    <row r="301" ht="12.75" customHeight="1">
      <c r="C301" s="2"/>
      <c r="D301" s="2"/>
      <c r="AJ301" s="4"/>
    </row>
    <row r="302" ht="12.75" customHeight="1">
      <c r="C302" s="2"/>
      <c r="D302" s="2"/>
      <c r="AJ302" s="4"/>
    </row>
    <row r="303" ht="12.75" customHeight="1">
      <c r="C303" s="2"/>
      <c r="D303" s="2"/>
      <c r="AJ303" s="4"/>
    </row>
    <row r="304" ht="12.75" customHeight="1">
      <c r="C304" s="2"/>
      <c r="D304" s="2"/>
      <c r="AJ304" s="4"/>
    </row>
    <row r="305" ht="12.75" customHeight="1">
      <c r="C305" s="2"/>
      <c r="D305" s="2"/>
      <c r="AJ305" s="4"/>
    </row>
    <row r="306" ht="12.75" customHeight="1">
      <c r="C306" s="2"/>
      <c r="D306" s="2"/>
      <c r="AJ306" s="4"/>
    </row>
    <row r="307" ht="12.75" customHeight="1">
      <c r="C307" s="2"/>
      <c r="D307" s="2"/>
      <c r="AJ307" s="4"/>
    </row>
    <row r="308" ht="12.75" customHeight="1">
      <c r="C308" s="2"/>
      <c r="D308" s="2"/>
      <c r="AJ308" s="4"/>
    </row>
    <row r="309" ht="12.75" customHeight="1">
      <c r="C309" s="2"/>
      <c r="D309" s="2"/>
      <c r="AJ309" s="4"/>
    </row>
    <row r="310" ht="12.75" customHeight="1">
      <c r="C310" s="2"/>
      <c r="D310" s="2"/>
      <c r="AJ310" s="4"/>
    </row>
    <row r="311" ht="12.75" customHeight="1">
      <c r="C311" s="2"/>
      <c r="D311" s="2"/>
      <c r="AJ311" s="4"/>
    </row>
    <row r="312" ht="12.75" customHeight="1">
      <c r="C312" s="2"/>
      <c r="D312" s="2"/>
      <c r="AJ312" s="4"/>
    </row>
    <row r="313" ht="12.75" customHeight="1">
      <c r="C313" s="2"/>
      <c r="D313" s="2"/>
      <c r="AJ313" s="4"/>
    </row>
    <row r="314" ht="12.75" customHeight="1">
      <c r="C314" s="2"/>
      <c r="D314" s="2"/>
      <c r="AJ314" s="4"/>
    </row>
    <row r="315" ht="12.75" customHeight="1">
      <c r="C315" s="2"/>
      <c r="D315" s="2"/>
      <c r="AJ315" s="4"/>
    </row>
    <row r="316" ht="12.75" customHeight="1">
      <c r="C316" s="2"/>
      <c r="D316" s="2"/>
      <c r="AJ316" s="4"/>
    </row>
    <row r="317" ht="12.75" customHeight="1">
      <c r="C317" s="2"/>
      <c r="D317" s="2"/>
      <c r="AJ317" s="4"/>
    </row>
    <row r="318" ht="12.75" customHeight="1">
      <c r="C318" s="2"/>
      <c r="D318" s="2"/>
      <c r="AJ318" s="4"/>
    </row>
    <row r="319" ht="12.75" customHeight="1">
      <c r="C319" s="2"/>
      <c r="D319" s="2"/>
      <c r="AJ319" s="4"/>
    </row>
    <row r="320" ht="12.75" customHeight="1">
      <c r="C320" s="2"/>
      <c r="D320" s="2"/>
      <c r="AJ320" s="4"/>
    </row>
    <row r="321" ht="12.75" customHeight="1">
      <c r="C321" s="2"/>
      <c r="D321" s="2"/>
      <c r="AJ321" s="4"/>
    </row>
    <row r="322" ht="12.75" customHeight="1">
      <c r="C322" s="2"/>
      <c r="D322" s="2"/>
      <c r="AJ322" s="4"/>
    </row>
    <row r="323" ht="12.75" customHeight="1">
      <c r="C323" s="2"/>
      <c r="D323" s="2"/>
      <c r="AJ323" s="4"/>
    </row>
    <row r="324" ht="12.75" customHeight="1">
      <c r="C324" s="2"/>
      <c r="D324" s="2"/>
      <c r="AJ324" s="4"/>
    </row>
    <row r="325" ht="12.75" customHeight="1">
      <c r="C325" s="2"/>
      <c r="D325" s="2"/>
      <c r="AJ325" s="4"/>
    </row>
    <row r="326" ht="12.75" customHeight="1">
      <c r="C326" s="2"/>
      <c r="D326" s="2"/>
      <c r="AJ326" s="4"/>
    </row>
    <row r="327" ht="12.75" customHeight="1">
      <c r="C327" s="2"/>
      <c r="D327" s="2"/>
      <c r="AJ327" s="4"/>
    </row>
    <row r="328" ht="12.75" customHeight="1">
      <c r="C328" s="2"/>
      <c r="D328" s="2"/>
      <c r="AJ328" s="4"/>
    </row>
    <row r="329" ht="12.75" customHeight="1">
      <c r="C329" s="2"/>
      <c r="D329" s="2"/>
      <c r="AJ329" s="4"/>
    </row>
    <row r="330" ht="12.75" customHeight="1">
      <c r="C330" s="2"/>
      <c r="D330" s="2"/>
      <c r="AJ330" s="4"/>
    </row>
    <row r="331" ht="12.75" customHeight="1">
      <c r="C331" s="2"/>
      <c r="D331" s="2"/>
      <c r="AJ331" s="4"/>
    </row>
    <row r="332" ht="12.75" customHeight="1">
      <c r="C332" s="2"/>
      <c r="D332" s="2"/>
      <c r="AJ332" s="4"/>
    </row>
    <row r="333" ht="12.75" customHeight="1">
      <c r="C333" s="2"/>
      <c r="D333" s="2"/>
      <c r="AJ333" s="4"/>
    </row>
    <row r="334" ht="12.75" customHeight="1">
      <c r="C334" s="2"/>
      <c r="D334" s="2"/>
      <c r="AJ334" s="4"/>
    </row>
    <row r="335" ht="12.75" customHeight="1">
      <c r="C335" s="2"/>
      <c r="D335" s="2"/>
      <c r="AJ335" s="4"/>
    </row>
    <row r="336" ht="12.75" customHeight="1">
      <c r="C336" s="2"/>
      <c r="D336" s="2"/>
      <c r="AJ336" s="4"/>
    </row>
    <row r="337" ht="12.75" customHeight="1">
      <c r="C337" s="2"/>
      <c r="D337" s="2"/>
      <c r="AJ337" s="4"/>
    </row>
    <row r="338" ht="12.75" customHeight="1">
      <c r="C338" s="2"/>
      <c r="D338" s="2"/>
      <c r="AJ338" s="4"/>
    </row>
    <row r="339" ht="12.75" customHeight="1">
      <c r="C339" s="2"/>
      <c r="D339" s="2"/>
      <c r="AJ339" s="4"/>
    </row>
    <row r="340" ht="12.75" customHeight="1">
      <c r="C340" s="2"/>
      <c r="D340" s="2"/>
      <c r="AJ340" s="4"/>
    </row>
    <row r="341" ht="12.75" customHeight="1">
      <c r="C341" s="2"/>
      <c r="D341" s="2"/>
      <c r="AJ341" s="4"/>
    </row>
    <row r="342" ht="12.75" customHeight="1">
      <c r="C342" s="2"/>
      <c r="D342" s="2"/>
      <c r="AJ342" s="4"/>
    </row>
    <row r="343" ht="12.75" customHeight="1">
      <c r="C343" s="2"/>
      <c r="D343" s="2"/>
      <c r="AJ343" s="4"/>
    </row>
    <row r="344" ht="12.75" customHeight="1">
      <c r="C344" s="2"/>
      <c r="D344" s="2"/>
      <c r="AJ344" s="4"/>
    </row>
    <row r="345" ht="12.75" customHeight="1">
      <c r="C345" s="2"/>
      <c r="D345" s="2"/>
      <c r="AJ345" s="4"/>
    </row>
    <row r="346" ht="12.75" customHeight="1">
      <c r="C346" s="2"/>
      <c r="D346" s="2"/>
      <c r="AJ346" s="4"/>
    </row>
    <row r="347" ht="12.75" customHeight="1">
      <c r="C347" s="2"/>
      <c r="D347" s="2"/>
      <c r="AJ347" s="4"/>
    </row>
    <row r="348" ht="12.75" customHeight="1">
      <c r="C348" s="2"/>
      <c r="D348" s="2"/>
      <c r="AJ348" s="4"/>
    </row>
    <row r="349" ht="12.75" customHeight="1">
      <c r="C349" s="2"/>
      <c r="D349" s="2"/>
      <c r="AJ349" s="4"/>
    </row>
    <row r="350" ht="12.75" customHeight="1">
      <c r="C350" s="2"/>
      <c r="D350" s="2"/>
      <c r="AJ350" s="4"/>
    </row>
    <row r="351" ht="12.75" customHeight="1">
      <c r="C351" s="2"/>
      <c r="D351" s="2"/>
      <c r="AJ351" s="4"/>
    </row>
    <row r="352" ht="12.75" customHeight="1">
      <c r="C352" s="2"/>
      <c r="D352" s="2"/>
      <c r="AJ352" s="4"/>
    </row>
    <row r="353" ht="12.75" customHeight="1">
      <c r="C353" s="2"/>
      <c r="D353" s="2"/>
      <c r="AJ353" s="4"/>
    </row>
    <row r="354" ht="12.75" customHeight="1">
      <c r="C354" s="2"/>
      <c r="D354" s="2"/>
      <c r="AJ354" s="4"/>
    </row>
    <row r="355" ht="12.75" customHeight="1">
      <c r="C355" s="2"/>
      <c r="D355" s="2"/>
      <c r="AJ355" s="4"/>
    </row>
    <row r="356" ht="12.75" customHeight="1">
      <c r="C356" s="2"/>
      <c r="D356" s="2"/>
      <c r="AJ356" s="4"/>
    </row>
    <row r="357" ht="12.75" customHeight="1">
      <c r="C357" s="2"/>
      <c r="D357" s="2"/>
      <c r="AJ357" s="4"/>
    </row>
    <row r="358" ht="12.75" customHeight="1">
      <c r="C358" s="2"/>
      <c r="D358" s="2"/>
      <c r="AJ358" s="4"/>
    </row>
    <row r="359" ht="12.75" customHeight="1">
      <c r="C359" s="2"/>
      <c r="D359" s="2"/>
      <c r="AJ359" s="4"/>
    </row>
    <row r="360" ht="12.75" customHeight="1">
      <c r="C360" s="2"/>
      <c r="D360" s="2"/>
      <c r="AJ360" s="4"/>
    </row>
    <row r="361" ht="12.75" customHeight="1">
      <c r="C361" s="2"/>
      <c r="D361" s="2"/>
      <c r="AJ361" s="4"/>
    </row>
    <row r="362" ht="12.75" customHeight="1">
      <c r="C362" s="2"/>
      <c r="D362" s="2"/>
      <c r="AJ362" s="4"/>
    </row>
    <row r="363" ht="12.75" customHeight="1">
      <c r="C363" s="2"/>
      <c r="D363" s="2"/>
      <c r="AJ363" s="4"/>
    </row>
    <row r="364" ht="12.75" customHeight="1">
      <c r="C364" s="2"/>
      <c r="D364" s="2"/>
      <c r="AJ364" s="4"/>
    </row>
    <row r="365" ht="12.75" customHeight="1">
      <c r="C365" s="2"/>
      <c r="D365" s="2"/>
      <c r="AJ365" s="4"/>
    </row>
    <row r="366" ht="12.75" customHeight="1">
      <c r="C366" s="2"/>
      <c r="D366" s="2"/>
      <c r="AJ366" s="4"/>
    </row>
    <row r="367" ht="12.75" customHeight="1">
      <c r="C367" s="2"/>
      <c r="D367" s="2"/>
      <c r="AJ367" s="4"/>
    </row>
    <row r="368" ht="12.75" customHeight="1">
      <c r="C368" s="2"/>
      <c r="D368" s="2"/>
      <c r="AJ368" s="4"/>
    </row>
    <row r="369" ht="12.75" customHeight="1">
      <c r="C369" s="2"/>
      <c r="D369" s="2"/>
      <c r="AJ369" s="4"/>
    </row>
    <row r="370" ht="12.75" customHeight="1">
      <c r="C370" s="2"/>
      <c r="D370" s="2"/>
      <c r="AJ370" s="4"/>
    </row>
    <row r="371" ht="12.75" customHeight="1">
      <c r="C371" s="2"/>
      <c r="D371" s="2"/>
      <c r="AJ371" s="4"/>
    </row>
    <row r="372" ht="12.75" customHeight="1">
      <c r="C372" s="2"/>
      <c r="D372" s="2"/>
      <c r="AJ372" s="4"/>
    </row>
    <row r="373" ht="12.75" customHeight="1">
      <c r="C373" s="2"/>
      <c r="D373" s="2"/>
      <c r="AJ373" s="4"/>
    </row>
    <row r="374" ht="12.75" customHeight="1">
      <c r="C374" s="2"/>
      <c r="D374" s="2"/>
      <c r="AJ374" s="4"/>
    </row>
    <row r="375" ht="12.75" customHeight="1">
      <c r="C375" s="2"/>
      <c r="D375" s="2"/>
      <c r="AJ375" s="4"/>
    </row>
    <row r="376" ht="12.75" customHeight="1">
      <c r="C376" s="2"/>
      <c r="D376" s="2"/>
      <c r="AJ376" s="4"/>
    </row>
    <row r="377" ht="12.75" customHeight="1">
      <c r="C377" s="2"/>
      <c r="D377" s="2"/>
      <c r="AJ377" s="4"/>
    </row>
    <row r="378" ht="12.75" customHeight="1">
      <c r="C378" s="2"/>
      <c r="D378" s="2"/>
      <c r="AJ378" s="4"/>
    </row>
    <row r="379" ht="12.75" customHeight="1">
      <c r="C379" s="2"/>
      <c r="D379" s="2"/>
      <c r="AJ379" s="4"/>
    </row>
    <row r="380" ht="12.75" customHeight="1">
      <c r="C380" s="2"/>
      <c r="D380" s="2"/>
      <c r="AJ380" s="4"/>
    </row>
    <row r="381" ht="12.75" customHeight="1">
      <c r="C381" s="2"/>
      <c r="D381" s="2"/>
      <c r="AJ381" s="4"/>
    </row>
    <row r="382" ht="12.75" customHeight="1">
      <c r="C382" s="2"/>
      <c r="D382" s="2"/>
      <c r="AJ382" s="4"/>
    </row>
    <row r="383" ht="12.75" customHeight="1">
      <c r="C383" s="2"/>
      <c r="D383" s="2"/>
      <c r="AJ383" s="4"/>
    </row>
    <row r="384" ht="12.75" customHeight="1">
      <c r="C384" s="2"/>
      <c r="D384" s="2"/>
      <c r="AJ384" s="4"/>
    </row>
    <row r="385" ht="12.75" customHeight="1">
      <c r="C385" s="2"/>
      <c r="D385" s="2"/>
      <c r="AJ385" s="4"/>
    </row>
    <row r="386" ht="12.75" customHeight="1">
      <c r="C386" s="2"/>
      <c r="D386" s="2"/>
      <c r="AJ386" s="4"/>
    </row>
    <row r="387" ht="12.75" customHeight="1">
      <c r="C387" s="2"/>
      <c r="D387" s="2"/>
      <c r="AJ387" s="4"/>
    </row>
    <row r="388" ht="12.75" customHeight="1">
      <c r="C388" s="2"/>
      <c r="D388" s="2"/>
      <c r="AJ388" s="4"/>
    </row>
    <row r="389" ht="12.75" customHeight="1">
      <c r="C389" s="2"/>
      <c r="D389" s="2"/>
      <c r="AJ389" s="4"/>
    </row>
    <row r="390" ht="12.75" customHeight="1">
      <c r="C390" s="2"/>
      <c r="D390" s="2"/>
      <c r="AJ390" s="4"/>
    </row>
    <row r="391" ht="12.75" customHeight="1">
      <c r="C391" s="2"/>
      <c r="D391" s="2"/>
      <c r="AJ391" s="4"/>
    </row>
    <row r="392" ht="12.75" customHeight="1">
      <c r="C392" s="2"/>
      <c r="D392" s="2"/>
      <c r="AJ392" s="4"/>
    </row>
    <row r="393" ht="12.75" customHeight="1">
      <c r="C393" s="2"/>
      <c r="D393" s="2"/>
      <c r="AJ393" s="4"/>
    </row>
    <row r="394" ht="12.75" customHeight="1">
      <c r="C394" s="2"/>
      <c r="D394" s="2"/>
      <c r="AJ394" s="4"/>
    </row>
    <row r="395" ht="12.75" customHeight="1">
      <c r="C395" s="2"/>
      <c r="D395" s="2"/>
      <c r="AJ395" s="4"/>
    </row>
    <row r="396" ht="12.75" customHeight="1">
      <c r="C396" s="2"/>
      <c r="D396" s="2"/>
      <c r="AJ396" s="4"/>
    </row>
    <row r="397" ht="12.75" customHeight="1">
      <c r="C397" s="2"/>
      <c r="D397" s="2"/>
      <c r="AJ397" s="4"/>
    </row>
    <row r="398" ht="12.75" customHeight="1">
      <c r="C398" s="2"/>
      <c r="D398" s="2"/>
      <c r="AJ398" s="4"/>
    </row>
    <row r="399" ht="12.75" customHeight="1">
      <c r="C399" s="2"/>
      <c r="D399" s="2"/>
      <c r="AJ399" s="4"/>
    </row>
    <row r="400" ht="12.75" customHeight="1">
      <c r="C400" s="2"/>
      <c r="D400" s="2"/>
      <c r="AJ400" s="4"/>
    </row>
    <row r="401" ht="12.75" customHeight="1">
      <c r="C401" s="2"/>
      <c r="D401" s="2"/>
      <c r="AJ401" s="4"/>
    </row>
    <row r="402" ht="12.75" customHeight="1">
      <c r="C402" s="2"/>
      <c r="D402" s="2"/>
      <c r="AJ402" s="4"/>
    </row>
    <row r="403" ht="12.75" customHeight="1">
      <c r="C403" s="2"/>
      <c r="D403" s="2"/>
      <c r="AJ403" s="4"/>
    </row>
    <row r="404" ht="12.75" customHeight="1">
      <c r="C404" s="2"/>
      <c r="D404" s="2"/>
      <c r="AJ404" s="4"/>
    </row>
    <row r="405" ht="12.75" customHeight="1">
      <c r="C405" s="2"/>
      <c r="D405" s="2"/>
      <c r="AJ405" s="4"/>
    </row>
    <row r="406" ht="12.75" customHeight="1">
      <c r="C406" s="2"/>
      <c r="D406" s="2"/>
      <c r="AJ406" s="4"/>
    </row>
    <row r="407" ht="12.75" customHeight="1">
      <c r="C407" s="2"/>
      <c r="D407" s="2"/>
      <c r="AJ407" s="4"/>
    </row>
    <row r="408" ht="12.75" customHeight="1">
      <c r="C408" s="2"/>
      <c r="D408" s="2"/>
      <c r="AJ408" s="4"/>
    </row>
    <row r="409" ht="12.75" customHeight="1">
      <c r="C409" s="2"/>
      <c r="D409" s="2"/>
      <c r="AJ409" s="4"/>
    </row>
    <row r="410" ht="12.75" customHeight="1">
      <c r="C410" s="2"/>
      <c r="D410" s="2"/>
      <c r="AJ410" s="4"/>
    </row>
    <row r="411" ht="12.75" customHeight="1">
      <c r="C411" s="2"/>
      <c r="D411" s="2"/>
      <c r="AJ411" s="4"/>
    </row>
    <row r="412" ht="12.75" customHeight="1">
      <c r="C412" s="2"/>
      <c r="D412" s="2"/>
      <c r="AJ412" s="4"/>
    </row>
    <row r="413" ht="12.75" customHeight="1">
      <c r="C413" s="2"/>
      <c r="D413" s="2"/>
      <c r="AJ413" s="4"/>
    </row>
    <row r="414" ht="12.75" customHeight="1">
      <c r="C414" s="2"/>
      <c r="D414" s="2"/>
      <c r="AJ414" s="4"/>
    </row>
    <row r="415" ht="12.75" customHeight="1">
      <c r="C415" s="2"/>
      <c r="D415" s="2"/>
      <c r="AJ415" s="4"/>
    </row>
    <row r="416" ht="12.75" customHeight="1">
      <c r="C416" s="2"/>
      <c r="D416" s="2"/>
      <c r="AJ416" s="4"/>
    </row>
    <row r="417" ht="12.75" customHeight="1">
      <c r="C417" s="2"/>
      <c r="D417" s="2"/>
      <c r="AJ417" s="4"/>
    </row>
    <row r="418" ht="12.75" customHeight="1">
      <c r="C418" s="2"/>
      <c r="D418" s="2"/>
      <c r="AJ418" s="4"/>
    </row>
    <row r="419" ht="12.75" customHeight="1">
      <c r="C419" s="2"/>
      <c r="D419" s="2"/>
      <c r="AJ419" s="4"/>
    </row>
    <row r="420" ht="12.75" customHeight="1">
      <c r="C420" s="2"/>
      <c r="D420" s="2"/>
      <c r="AJ420" s="4"/>
    </row>
    <row r="421" ht="12.75" customHeight="1">
      <c r="C421" s="2"/>
      <c r="D421" s="2"/>
      <c r="AJ421" s="4"/>
    </row>
    <row r="422" ht="12.75" customHeight="1">
      <c r="C422" s="2"/>
      <c r="D422" s="2"/>
      <c r="AJ422" s="4"/>
    </row>
    <row r="423" ht="12.75" customHeight="1">
      <c r="C423" s="2"/>
      <c r="D423" s="2"/>
      <c r="AJ423" s="4"/>
    </row>
    <row r="424" ht="12.75" customHeight="1">
      <c r="C424" s="2"/>
      <c r="D424" s="2"/>
      <c r="AJ424" s="4"/>
    </row>
    <row r="425" ht="12.75" customHeight="1">
      <c r="C425" s="2"/>
      <c r="D425" s="2"/>
      <c r="AJ425" s="4"/>
    </row>
    <row r="426" ht="12.75" customHeight="1">
      <c r="C426" s="2"/>
      <c r="D426" s="2"/>
      <c r="AJ426" s="4"/>
    </row>
    <row r="427" ht="12.75" customHeight="1">
      <c r="C427" s="2"/>
      <c r="D427" s="2"/>
      <c r="AJ427" s="4"/>
    </row>
    <row r="428" ht="12.75" customHeight="1">
      <c r="C428" s="2"/>
      <c r="D428" s="2"/>
      <c r="AJ428" s="4"/>
    </row>
    <row r="429" ht="12.75" customHeight="1">
      <c r="C429" s="2"/>
      <c r="D429" s="2"/>
      <c r="AJ429" s="4"/>
    </row>
    <row r="430" ht="12.75" customHeight="1">
      <c r="C430" s="2"/>
      <c r="D430" s="2"/>
      <c r="AJ430" s="4"/>
    </row>
    <row r="431" ht="12.75" customHeight="1">
      <c r="C431" s="2"/>
      <c r="D431" s="2"/>
      <c r="AJ431" s="4"/>
    </row>
    <row r="432" ht="12.75" customHeight="1">
      <c r="C432" s="2"/>
      <c r="D432" s="2"/>
      <c r="AJ432" s="4"/>
    </row>
    <row r="433" ht="12.75" customHeight="1">
      <c r="C433" s="2"/>
      <c r="D433" s="2"/>
      <c r="AJ433" s="4"/>
    </row>
    <row r="434" ht="12.75" customHeight="1">
      <c r="C434" s="2"/>
      <c r="D434" s="2"/>
      <c r="AJ434" s="4"/>
    </row>
    <row r="435" ht="12.75" customHeight="1">
      <c r="C435" s="2"/>
      <c r="D435" s="2"/>
      <c r="AJ435" s="4"/>
    </row>
    <row r="436" ht="12.75" customHeight="1">
      <c r="C436" s="2"/>
      <c r="D436" s="2"/>
      <c r="AJ436" s="4"/>
    </row>
    <row r="437" ht="12.75" customHeight="1">
      <c r="C437" s="2"/>
      <c r="D437" s="2"/>
      <c r="AJ437" s="4"/>
    </row>
    <row r="438" ht="12.75" customHeight="1">
      <c r="C438" s="2"/>
      <c r="D438" s="2"/>
      <c r="AJ438" s="4"/>
    </row>
    <row r="439" ht="12.75" customHeight="1">
      <c r="C439" s="2"/>
      <c r="D439" s="2"/>
      <c r="AJ439" s="4"/>
    </row>
    <row r="440" ht="12.75" customHeight="1">
      <c r="C440" s="2"/>
      <c r="D440" s="2"/>
      <c r="AJ440" s="4"/>
    </row>
    <row r="441" ht="12.75" customHeight="1">
      <c r="C441" s="2"/>
      <c r="D441" s="2"/>
      <c r="AJ441" s="4"/>
    </row>
    <row r="442" ht="12.75" customHeight="1">
      <c r="C442" s="2"/>
      <c r="D442" s="2"/>
      <c r="AJ442" s="4"/>
    </row>
    <row r="443" ht="12.75" customHeight="1">
      <c r="C443" s="2"/>
      <c r="D443" s="2"/>
      <c r="AJ443" s="4"/>
    </row>
    <row r="444" ht="12.75" customHeight="1">
      <c r="C444" s="2"/>
      <c r="D444" s="2"/>
      <c r="AJ444" s="4"/>
    </row>
    <row r="445" ht="12.75" customHeight="1">
      <c r="C445" s="2"/>
      <c r="D445" s="2"/>
      <c r="AJ445" s="4"/>
    </row>
    <row r="446" ht="12.75" customHeight="1">
      <c r="C446" s="2"/>
      <c r="D446" s="2"/>
      <c r="AJ446" s="4"/>
    </row>
    <row r="447" ht="12.75" customHeight="1">
      <c r="C447" s="2"/>
      <c r="D447" s="2"/>
      <c r="AJ447" s="4"/>
    </row>
    <row r="448" ht="12.75" customHeight="1">
      <c r="C448" s="2"/>
      <c r="D448" s="2"/>
      <c r="AJ448" s="4"/>
    </row>
    <row r="449" ht="12.75" customHeight="1">
      <c r="C449" s="2"/>
      <c r="D449" s="2"/>
      <c r="AJ449" s="4"/>
    </row>
    <row r="450" ht="12.75" customHeight="1">
      <c r="C450" s="2"/>
      <c r="D450" s="2"/>
      <c r="AJ450" s="4"/>
    </row>
    <row r="451" ht="12.75" customHeight="1">
      <c r="C451" s="2"/>
      <c r="D451" s="2"/>
      <c r="AJ451" s="4"/>
    </row>
    <row r="452" ht="12.75" customHeight="1">
      <c r="C452" s="2"/>
      <c r="D452" s="2"/>
      <c r="AJ452" s="4"/>
    </row>
    <row r="453" ht="12.75" customHeight="1">
      <c r="C453" s="2"/>
      <c r="D453" s="2"/>
      <c r="AJ453" s="4"/>
    </row>
    <row r="454" ht="12.75" customHeight="1">
      <c r="C454" s="2"/>
      <c r="D454" s="2"/>
      <c r="AJ454" s="4"/>
    </row>
    <row r="455" ht="12.75" customHeight="1">
      <c r="C455" s="2"/>
      <c r="D455" s="2"/>
      <c r="AJ455" s="4"/>
    </row>
    <row r="456" ht="12.75" customHeight="1">
      <c r="C456" s="2"/>
      <c r="D456" s="2"/>
      <c r="AJ456" s="4"/>
    </row>
    <row r="457" ht="12.75" customHeight="1">
      <c r="C457" s="2"/>
      <c r="D457" s="2"/>
      <c r="AJ457" s="4"/>
    </row>
    <row r="458" ht="12.75" customHeight="1">
      <c r="C458" s="2"/>
      <c r="D458" s="2"/>
      <c r="AJ458" s="4"/>
    </row>
    <row r="459" ht="12.75" customHeight="1">
      <c r="C459" s="2"/>
      <c r="D459" s="2"/>
      <c r="AJ459" s="4"/>
    </row>
    <row r="460" ht="12.75" customHeight="1">
      <c r="C460" s="2"/>
      <c r="D460" s="2"/>
      <c r="AJ460" s="4"/>
    </row>
    <row r="461" ht="12.75" customHeight="1">
      <c r="C461" s="2"/>
      <c r="D461" s="2"/>
      <c r="AJ461" s="4"/>
    </row>
    <row r="462" ht="12.75" customHeight="1">
      <c r="C462" s="2"/>
      <c r="D462" s="2"/>
      <c r="AJ462" s="4"/>
    </row>
    <row r="463" ht="12.75" customHeight="1">
      <c r="C463" s="2"/>
      <c r="D463" s="2"/>
      <c r="AJ463" s="4"/>
    </row>
    <row r="464" ht="12.75" customHeight="1">
      <c r="C464" s="2"/>
      <c r="D464" s="2"/>
      <c r="AJ464" s="4"/>
    </row>
    <row r="465" ht="12.75" customHeight="1">
      <c r="C465" s="2"/>
      <c r="D465" s="2"/>
      <c r="AJ465" s="4"/>
    </row>
    <row r="466" ht="12.75" customHeight="1">
      <c r="C466" s="2"/>
      <c r="D466" s="2"/>
      <c r="AJ466" s="4"/>
    </row>
    <row r="467" ht="12.75" customHeight="1">
      <c r="C467" s="2"/>
      <c r="D467" s="2"/>
      <c r="AJ467" s="4"/>
    </row>
    <row r="468" ht="12.75" customHeight="1">
      <c r="C468" s="2"/>
      <c r="D468" s="2"/>
      <c r="AJ468" s="4"/>
    </row>
    <row r="469" ht="12.75" customHeight="1">
      <c r="C469" s="2"/>
      <c r="D469" s="2"/>
      <c r="AJ469" s="4"/>
    </row>
    <row r="470" ht="12.75" customHeight="1">
      <c r="C470" s="2"/>
      <c r="D470" s="2"/>
      <c r="AJ470" s="4"/>
    </row>
    <row r="471" ht="12.75" customHeight="1">
      <c r="C471" s="2"/>
      <c r="D471" s="2"/>
      <c r="AJ471" s="4"/>
    </row>
    <row r="472" ht="12.75" customHeight="1">
      <c r="C472" s="2"/>
      <c r="D472" s="2"/>
      <c r="AJ472" s="4"/>
    </row>
    <row r="473" ht="12.75" customHeight="1">
      <c r="C473" s="2"/>
      <c r="D473" s="2"/>
      <c r="AJ473" s="4"/>
    </row>
    <row r="474" ht="12.75" customHeight="1">
      <c r="C474" s="2"/>
      <c r="D474" s="2"/>
      <c r="AJ474" s="4"/>
    </row>
    <row r="475" ht="12.75" customHeight="1">
      <c r="C475" s="2"/>
      <c r="D475" s="2"/>
      <c r="AJ475" s="4"/>
    </row>
    <row r="476" ht="12.75" customHeight="1">
      <c r="C476" s="2"/>
      <c r="D476" s="2"/>
      <c r="AJ476" s="4"/>
    </row>
    <row r="477" ht="12.75" customHeight="1">
      <c r="C477" s="2"/>
      <c r="D477" s="2"/>
      <c r="AJ477" s="4"/>
    </row>
    <row r="478" ht="12.75" customHeight="1">
      <c r="C478" s="2"/>
      <c r="D478" s="2"/>
      <c r="AJ478" s="4"/>
    </row>
    <row r="479" ht="12.75" customHeight="1">
      <c r="C479" s="2"/>
      <c r="D479" s="2"/>
      <c r="AJ479" s="4"/>
    </row>
    <row r="480" ht="12.75" customHeight="1">
      <c r="C480" s="2"/>
      <c r="D480" s="2"/>
      <c r="AJ480" s="4"/>
    </row>
    <row r="481" ht="12.75" customHeight="1">
      <c r="C481" s="2"/>
      <c r="D481" s="2"/>
      <c r="AJ481" s="4"/>
    </row>
    <row r="482" ht="12.75" customHeight="1">
      <c r="C482" s="2"/>
      <c r="D482" s="2"/>
      <c r="AJ482" s="4"/>
    </row>
    <row r="483" ht="12.75" customHeight="1">
      <c r="C483" s="2"/>
      <c r="D483" s="2"/>
      <c r="AJ483" s="4"/>
    </row>
    <row r="484" ht="12.75" customHeight="1">
      <c r="C484" s="2"/>
      <c r="D484" s="2"/>
      <c r="AJ484" s="4"/>
    </row>
    <row r="485" ht="12.75" customHeight="1">
      <c r="C485" s="2"/>
      <c r="D485" s="2"/>
      <c r="AJ485" s="4"/>
    </row>
    <row r="486" ht="12.75" customHeight="1">
      <c r="C486" s="2"/>
      <c r="D486" s="2"/>
      <c r="AJ486" s="4"/>
    </row>
    <row r="487" ht="12.75" customHeight="1">
      <c r="C487" s="2"/>
      <c r="D487" s="2"/>
      <c r="AJ487" s="4"/>
    </row>
    <row r="488" ht="12.75" customHeight="1">
      <c r="C488" s="2"/>
      <c r="D488" s="2"/>
      <c r="AJ488" s="4"/>
    </row>
    <row r="489" ht="12.75" customHeight="1">
      <c r="C489" s="2"/>
      <c r="D489" s="2"/>
      <c r="AJ489" s="4"/>
    </row>
    <row r="490" ht="12.75" customHeight="1">
      <c r="C490" s="2"/>
      <c r="D490" s="2"/>
      <c r="AJ490" s="4"/>
    </row>
    <row r="491" ht="12.75" customHeight="1">
      <c r="C491" s="2"/>
      <c r="D491" s="2"/>
      <c r="AJ491" s="4"/>
    </row>
    <row r="492" ht="12.75" customHeight="1">
      <c r="C492" s="2"/>
      <c r="D492" s="2"/>
      <c r="AJ492" s="4"/>
    </row>
    <row r="493" ht="12.75" customHeight="1">
      <c r="C493" s="2"/>
      <c r="D493" s="2"/>
      <c r="AJ493" s="4"/>
    </row>
    <row r="494" ht="12.75" customHeight="1">
      <c r="C494" s="2"/>
      <c r="D494" s="2"/>
      <c r="AJ494" s="4"/>
    </row>
    <row r="495" ht="12.75" customHeight="1">
      <c r="C495" s="2"/>
      <c r="D495" s="2"/>
      <c r="AJ495" s="4"/>
    </row>
    <row r="496" ht="12.75" customHeight="1">
      <c r="C496" s="2"/>
      <c r="D496" s="2"/>
      <c r="AJ496" s="4"/>
    </row>
    <row r="497" ht="12.75" customHeight="1">
      <c r="C497" s="2"/>
      <c r="D497" s="2"/>
      <c r="AJ497" s="4"/>
    </row>
    <row r="498" ht="12.75" customHeight="1">
      <c r="C498" s="2"/>
      <c r="D498" s="2"/>
      <c r="AJ498" s="4"/>
    </row>
    <row r="499" ht="12.75" customHeight="1">
      <c r="C499" s="2"/>
      <c r="D499" s="2"/>
      <c r="AJ499" s="4"/>
    </row>
    <row r="500" ht="12.75" customHeight="1">
      <c r="C500" s="2"/>
      <c r="D500" s="2"/>
      <c r="AJ500" s="4"/>
    </row>
    <row r="501" ht="12.75" customHeight="1">
      <c r="C501" s="2"/>
      <c r="D501" s="2"/>
      <c r="AJ501" s="4"/>
    </row>
    <row r="502" ht="12.75" customHeight="1">
      <c r="C502" s="2"/>
      <c r="D502" s="2"/>
      <c r="AJ502" s="4"/>
    </row>
    <row r="503" ht="12.75" customHeight="1">
      <c r="C503" s="2"/>
      <c r="D503" s="2"/>
      <c r="AJ503" s="4"/>
    </row>
    <row r="504" ht="12.75" customHeight="1">
      <c r="C504" s="2"/>
      <c r="D504" s="2"/>
      <c r="AJ504" s="4"/>
    </row>
    <row r="505" ht="12.75" customHeight="1">
      <c r="C505" s="2"/>
      <c r="D505" s="2"/>
      <c r="AJ505" s="4"/>
    </row>
    <row r="506" ht="12.75" customHeight="1">
      <c r="C506" s="2"/>
      <c r="D506" s="2"/>
      <c r="AJ506" s="4"/>
    </row>
    <row r="507" ht="12.75" customHeight="1">
      <c r="C507" s="2"/>
      <c r="D507" s="2"/>
      <c r="AJ507" s="4"/>
    </row>
    <row r="508" ht="12.75" customHeight="1">
      <c r="C508" s="2"/>
      <c r="D508" s="2"/>
      <c r="AJ508" s="4"/>
    </row>
    <row r="509" ht="12.75" customHeight="1">
      <c r="C509" s="2"/>
      <c r="D509" s="2"/>
      <c r="AJ509" s="4"/>
    </row>
    <row r="510" ht="12.75" customHeight="1">
      <c r="C510" s="2"/>
      <c r="D510" s="2"/>
      <c r="AJ510" s="4"/>
    </row>
    <row r="511" ht="12.75" customHeight="1">
      <c r="C511" s="2"/>
      <c r="D511" s="2"/>
      <c r="AJ511" s="4"/>
    </row>
    <row r="512" ht="12.75" customHeight="1">
      <c r="C512" s="2"/>
      <c r="D512" s="2"/>
      <c r="AJ512" s="4"/>
    </row>
    <row r="513" ht="12.75" customHeight="1">
      <c r="C513" s="2"/>
      <c r="D513" s="2"/>
      <c r="AJ513" s="4"/>
    </row>
    <row r="514" ht="12.75" customHeight="1">
      <c r="C514" s="2"/>
      <c r="D514" s="2"/>
      <c r="AJ514" s="4"/>
    </row>
    <row r="515" ht="12.75" customHeight="1">
      <c r="C515" s="2"/>
      <c r="D515" s="2"/>
      <c r="AJ515" s="4"/>
    </row>
    <row r="516" ht="12.75" customHeight="1">
      <c r="C516" s="2"/>
      <c r="D516" s="2"/>
      <c r="AJ516" s="4"/>
    </row>
    <row r="517" ht="12.75" customHeight="1">
      <c r="C517" s="2"/>
      <c r="D517" s="2"/>
      <c r="AJ517" s="4"/>
    </row>
    <row r="518" ht="12.75" customHeight="1">
      <c r="C518" s="2"/>
      <c r="D518" s="2"/>
      <c r="AJ518" s="4"/>
    </row>
    <row r="519" ht="12.75" customHeight="1">
      <c r="C519" s="2"/>
      <c r="D519" s="2"/>
      <c r="AJ519" s="4"/>
    </row>
    <row r="520" ht="12.75" customHeight="1">
      <c r="C520" s="2"/>
      <c r="D520" s="2"/>
      <c r="AJ520" s="4"/>
    </row>
    <row r="521" ht="12.75" customHeight="1">
      <c r="C521" s="2"/>
      <c r="D521" s="2"/>
      <c r="AJ521" s="4"/>
    </row>
    <row r="522" ht="12.75" customHeight="1">
      <c r="C522" s="2"/>
      <c r="D522" s="2"/>
      <c r="AJ522" s="4"/>
    </row>
    <row r="523" ht="12.75" customHeight="1">
      <c r="C523" s="2"/>
      <c r="D523" s="2"/>
      <c r="AJ523" s="4"/>
    </row>
    <row r="524" ht="12.75" customHeight="1">
      <c r="C524" s="2"/>
      <c r="D524" s="2"/>
      <c r="AJ524" s="4"/>
    </row>
    <row r="525" ht="12.75" customHeight="1">
      <c r="C525" s="2"/>
      <c r="D525" s="2"/>
      <c r="AJ525" s="4"/>
    </row>
    <row r="526" ht="12.75" customHeight="1">
      <c r="C526" s="2"/>
      <c r="D526" s="2"/>
      <c r="AJ526" s="4"/>
    </row>
    <row r="527" ht="12.75" customHeight="1">
      <c r="C527" s="2"/>
      <c r="D527" s="2"/>
      <c r="AJ527" s="4"/>
    </row>
    <row r="528" ht="12.75" customHeight="1">
      <c r="C528" s="2"/>
      <c r="D528" s="2"/>
      <c r="AJ528" s="4"/>
    </row>
    <row r="529" ht="12.75" customHeight="1">
      <c r="C529" s="2"/>
      <c r="D529" s="2"/>
      <c r="AJ529" s="4"/>
    </row>
    <row r="530" ht="12.75" customHeight="1">
      <c r="C530" s="2"/>
      <c r="D530" s="2"/>
      <c r="AJ530" s="4"/>
    </row>
    <row r="531" ht="12.75" customHeight="1">
      <c r="C531" s="2"/>
      <c r="D531" s="2"/>
      <c r="AJ531" s="4"/>
    </row>
    <row r="532" ht="12.75" customHeight="1">
      <c r="C532" s="2"/>
      <c r="D532" s="2"/>
      <c r="AJ532" s="4"/>
    </row>
    <row r="533" ht="12.75" customHeight="1">
      <c r="C533" s="2"/>
      <c r="D533" s="2"/>
      <c r="AJ533" s="4"/>
    </row>
    <row r="534" ht="12.75" customHeight="1">
      <c r="C534" s="2"/>
      <c r="D534" s="2"/>
      <c r="AJ534" s="4"/>
    </row>
    <row r="535" ht="12.75" customHeight="1">
      <c r="C535" s="2"/>
      <c r="D535" s="2"/>
      <c r="AJ535" s="4"/>
    </row>
    <row r="536" ht="12.75" customHeight="1">
      <c r="C536" s="2"/>
      <c r="D536" s="2"/>
      <c r="AJ536" s="4"/>
    </row>
    <row r="537" ht="12.75" customHeight="1">
      <c r="C537" s="2"/>
      <c r="D537" s="2"/>
      <c r="AJ537" s="4"/>
    </row>
    <row r="538" ht="12.75" customHeight="1">
      <c r="C538" s="2"/>
      <c r="D538" s="2"/>
      <c r="AJ538" s="4"/>
    </row>
    <row r="539" ht="12.75" customHeight="1">
      <c r="C539" s="2"/>
      <c r="D539" s="2"/>
      <c r="AJ539" s="4"/>
    </row>
    <row r="540" ht="12.75" customHeight="1">
      <c r="C540" s="2"/>
      <c r="D540" s="2"/>
      <c r="AJ540" s="4"/>
    </row>
    <row r="541" ht="12.75" customHeight="1">
      <c r="C541" s="2"/>
      <c r="D541" s="2"/>
      <c r="AJ541" s="4"/>
    </row>
    <row r="542" ht="12.75" customHeight="1">
      <c r="C542" s="2"/>
      <c r="D542" s="2"/>
      <c r="AJ542" s="4"/>
    </row>
    <row r="543" ht="12.75" customHeight="1">
      <c r="C543" s="2"/>
      <c r="D543" s="2"/>
      <c r="AJ543" s="4"/>
    </row>
    <row r="544" ht="12.75" customHeight="1">
      <c r="C544" s="2"/>
      <c r="D544" s="2"/>
      <c r="AJ544" s="4"/>
    </row>
    <row r="545" ht="12.75" customHeight="1">
      <c r="C545" s="2"/>
      <c r="D545" s="2"/>
      <c r="AJ545" s="4"/>
    </row>
    <row r="546" ht="12.75" customHeight="1">
      <c r="C546" s="2"/>
      <c r="D546" s="2"/>
      <c r="AJ546" s="4"/>
    </row>
    <row r="547" ht="12.75" customHeight="1">
      <c r="C547" s="2"/>
      <c r="D547" s="2"/>
      <c r="AJ547" s="4"/>
    </row>
    <row r="548" ht="12.75" customHeight="1">
      <c r="C548" s="2"/>
      <c r="D548" s="2"/>
      <c r="AJ548" s="4"/>
    </row>
    <row r="549" ht="12.75" customHeight="1">
      <c r="C549" s="2"/>
      <c r="D549" s="2"/>
      <c r="AJ549" s="4"/>
    </row>
    <row r="550" ht="12.75" customHeight="1">
      <c r="C550" s="2"/>
      <c r="D550" s="2"/>
      <c r="AJ550" s="4"/>
    </row>
    <row r="551" ht="12.75" customHeight="1">
      <c r="C551" s="2"/>
      <c r="D551" s="2"/>
      <c r="AJ551" s="4"/>
    </row>
    <row r="552" ht="12.75" customHeight="1">
      <c r="C552" s="2"/>
      <c r="D552" s="2"/>
      <c r="AJ552" s="4"/>
    </row>
    <row r="553" ht="12.75" customHeight="1">
      <c r="C553" s="2"/>
      <c r="D553" s="2"/>
      <c r="AJ553" s="4"/>
    </row>
    <row r="554" ht="12.75" customHeight="1">
      <c r="C554" s="2"/>
      <c r="D554" s="2"/>
      <c r="AJ554" s="4"/>
    </row>
    <row r="555" ht="12.75" customHeight="1">
      <c r="C555" s="2"/>
      <c r="D555" s="2"/>
      <c r="AJ555" s="4"/>
    </row>
    <row r="556" ht="12.75" customHeight="1">
      <c r="C556" s="2"/>
      <c r="D556" s="2"/>
      <c r="AJ556" s="4"/>
    </row>
    <row r="557" ht="12.75" customHeight="1">
      <c r="C557" s="2"/>
      <c r="D557" s="2"/>
      <c r="AJ557" s="4"/>
    </row>
    <row r="558" ht="12.75" customHeight="1">
      <c r="C558" s="2"/>
      <c r="D558" s="2"/>
      <c r="AJ558" s="4"/>
    </row>
    <row r="559" ht="12.75" customHeight="1">
      <c r="C559" s="2"/>
      <c r="D559" s="2"/>
      <c r="AJ559" s="4"/>
    </row>
    <row r="560" ht="12.75" customHeight="1">
      <c r="C560" s="2"/>
      <c r="D560" s="2"/>
      <c r="AJ560" s="4"/>
    </row>
    <row r="561" ht="12.75" customHeight="1">
      <c r="C561" s="2"/>
      <c r="D561" s="2"/>
      <c r="AJ561" s="4"/>
    </row>
    <row r="562" ht="12.75" customHeight="1">
      <c r="C562" s="2"/>
      <c r="D562" s="2"/>
      <c r="AJ562" s="4"/>
    </row>
    <row r="563" ht="12.75" customHeight="1">
      <c r="C563" s="2"/>
      <c r="D563" s="2"/>
      <c r="AJ563" s="4"/>
    </row>
    <row r="564" ht="12.75" customHeight="1">
      <c r="C564" s="2"/>
      <c r="D564" s="2"/>
      <c r="AJ564" s="4"/>
    </row>
    <row r="565" ht="12.75" customHeight="1">
      <c r="C565" s="2"/>
      <c r="D565" s="2"/>
      <c r="AJ565" s="4"/>
    </row>
    <row r="566" ht="12.75" customHeight="1">
      <c r="C566" s="2"/>
      <c r="D566" s="2"/>
      <c r="AJ566" s="4"/>
    </row>
    <row r="567" ht="12.75" customHeight="1">
      <c r="C567" s="2"/>
      <c r="D567" s="2"/>
      <c r="AJ567" s="4"/>
    </row>
    <row r="568" ht="12.75" customHeight="1">
      <c r="C568" s="2"/>
      <c r="D568" s="2"/>
      <c r="AJ568" s="4"/>
    </row>
    <row r="569" ht="12.75" customHeight="1">
      <c r="C569" s="2"/>
      <c r="D569" s="2"/>
      <c r="AJ569" s="4"/>
    </row>
    <row r="570" ht="12.75" customHeight="1">
      <c r="C570" s="2"/>
      <c r="D570" s="2"/>
      <c r="AJ570" s="4"/>
    </row>
    <row r="571" ht="12.75" customHeight="1">
      <c r="C571" s="2"/>
      <c r="D571" s="2"/>
      <c r="AJ571" s="4"/>
    </row>
    <row r="572" ht="12.75" customHeight="1">
      <c r="C572" s="2"/>
      <c r="D572" s="2"/>
      <c r="AJ572" s="4"/>
    </row>
    <row r="573" ht="12.75" customHeight="1">
      <c r="C573" s="2"/>
      <c r="D573" s="2"/>
      <c r="AJ573" s="4"/>
    </row>
    <row r="574" ht="12.75" customHeight="1">
      <c r="C574" s="2"/>
      <c r="D574" s="2"/>
      <c r="AJ574" s="4"/>
    </row>
    <row r="575" ht="12.75" customHeight="1">
      <c r="C575" s="2"/>
      <c r="D575" s="2"/>
      <c r="AJ575" s="4"/>
    </row>
    <row r="576" ht="12.75" customHeight="1">
      <c r="C576" s="2"/>
      <c r="D576" s="2"/>
      <c r="AJ576" s="4"/>
    </row>
    <row r="577" ht="12.75" customHeight="1">
      <c r="C577" s="2"/>
      <c r="D577" s="2"/>
      <c r="AJ577" s="4"/>
    </row>
    <row r="578" ht="12.75" customHeight="1">
      <c r="C578" s="2"/>
      <c r="D578" s="2"/>
      <c r="AJ578" s="4"/>
    </row>
    <row r="579" ht="12.75" customHeight="1">
      <c r="C579" s="2"/>
      <c r="D579" s="2"/>
      <c r="AJ579" s="4"/>
    </row>
    <row r="580" ht="12.75" customHeight="1">
      <c r="C580" s="2"/>
      <c r="D580" s="2"/>
      <c r="AJ580" s="4"/>
    </row>
    <row r="581" ht="12.75" customHeight="1">
      <c r="C581" s="2"/>
      <c r="D581" s="2"/>
      <c r="AJ581" s="4"/>
    </row>
    <row r="582" ht="12.75" customHeight="1">
      <c r="C582" s="2"/>
      <c r="D582" s="2"/>
      <c r="AJ582" s="4"/>
    </row>
    <row r="583" ht="12.75" customHeight="1">
      <c r="C583" s="2"/>
      <c r="D583" s="2"/>
      <c r="AJ583" s="4"/>
    </row>
    <row r="584" ht="12.75" customHeight="1">
      <c r="C584" s="2"/>
      <c r="D584" s="2"/>
      <c r="AJ584" s="4"/>
    </row>
    <row r="585" ht="12.75" customHeight="1">
      <c r="C585" s="2"/>
      <c r="D585" s="2"/>
      <c r="AJ585" s="4"/>
    </row>
    <row r="586" ht="12.75" customHeight="1">
      <c r="C586" s="2"/>
      <c r="D586" s="2"/>
      <c r="AJ586" s="4"/>
    </row>
    <row r="587" ht="12.75" customHeight="1">
      <c r="C587" s="2"/>
      <c r="D587" s="2"/>
      <c r="AJ587" s="4"/>
    </row>
    <row r="588" ht="12.75" customHeight="1">
      <c r="C588" s="2"/>
      <c r="D588" s="2"/>
      <c r="AJ588" s="4"/>
    </row>
    <row r="589" ht="12.75" customHeight="1">
      <c r="C589" s="2"/>
      <c r="D589" s="2"/>
      <c r="AJ589" s="4"/>
    </row>
    <row r="590" ht="12.75" customHeight="1">
      <c r="C590" s="2"/>
      <c r="D590" s="2"/>
      <c r="AJ590" s="4"/>
    </row>
    <row r="591" ht="12.75" customHeight="1">
      <c r="C591" s="2"/>
      <c r="D591" s="2"/>
      <c r="AJ591" s="4"/>
    </row>
    <row r="592" ht="12.75" customHeight="1">
      <c r="C592" s="2"/>
      <c r="D592" s="2"/>
      <c r="AJ592" s="4"/>
    </row>
    <row r="593" ht="12.75" customHeight="1">
      <c r="C593" s="2"/>
      <c r="D593" s="2"/>
      <c r="AJ593" s="4"/>
    </row>
    <row r="594" ht="12.75" customHeight="1">
      <c r="C594" s="2"/>
      <c r="D594" s="2"/>
      <c r="AJ594" s="4"/>
    </row>
    <row r="595" ht="12.75" customHeight="1">
      <c r="C595" s="2"/>
      <c r="D595" s="2"/>
      <c r="AJ595" s="4"/>
    </row>
    <row r="596" ht="12.75" customHeight="1">
      <c r="C596" s="2"/>
      <c r="D596" s="2"/>
      <c r="AJ596" s="4"/>
    </row>
    <row r="597" ht="12.75" customHeight="1">
      <c r="C597" s="2"/>
      <c r="D597" s="2"/>
      <c r="AJ597" s="4"/>
    </row>
    <row r="598" ht="12.75" customHeight="1">
      <c r="C598" s="2"/>
      <c r="D598" s="2"/>
      <c r="AJ598" s="4"/>
    </row>
    <row r="599" ht="12.75" customHeight="1">
      <c r="C599" s="2"/>
      <c r="D599" s="2"/>
      <c r="AJ599" s="4"/>
    </row>
    <row r="600" ht="12.75" customHeight="1">
      <c r="C600" s="2"/>
      <c r="D600" s="2"/>
      <c r="AJ600" s="4"/>
    </row>
    <row r="601" ht="12.75" customHeight="1">
      <c r="C601" s="2"/>
      <c r="D601" s="2"/>
      <c r="AJ601" s="4"/>
    </row>
    <row r="602" ht="12.75" customHeight="1">
      <c r="C602" s="2"/>
      <c r="D602" s="2"/>
      <c r="AJ602" s="4"/>
    </row>
    <row r="603" ht="12.75" customHeight="1">
      <c r="C603" s="2"/>
      <c r="D603" s="2"/>
      <c r="AJ603" s="4"/>
    </row>
    <row r="604" ht="12.75" customHeight="1">
      <c r="C604" s="2"/>
      <c r="D604" s="2"/>
      <c r="AJ604" s="4"/>
    </row>
    <row r="605" ht="12.75" customHeight="1">
      <c r="C605" s="2"/>
      <c r="D605" s="2"/>
      <c r="AJ605" s="4"/>
    </row>
    <row r="606" ht="12.75" customHeight="1">
      <c r="C606" s="2"/>
      <c r="D606" s="2"/>
      <c r="AJ606" s="4"/>
    </row>
    <row r="607" ht="12.75" customHeight="1">
      <c r="C607" s="2"/>
      <c r="D607" s="2"/>
      <c r="AJ607" s="4"/>
    </row>
    <row r="608" ht="12.75" customHeight="1">
      <c r="C608" s="2"/>
      <c r="D608" s="2"/>
      <c r="AJ608" s="4"/>
    </row>
    <row r="609" ht="12.75" customHeight="1">
      <c r="C609" s="2"/>
      <c r="D609" s="2"/>
      <c r="AJ609" s="4"/>
    </row>
    <row r="610" ht="12.75" customHeight="1">
      <c r="C610" s="2"/>
      <c r="D610" s="2"/>
      <c r="AJ610" s="4"/>
    </row>
    <row r="611" ht="12.75" customHeight="1">
      <c r="C611" s="2"/>
      <c r="D611" s="2"/>
      <c r="AJ611" s="4"/>
    </row>
    <row r="612" ht="12.75" customHeight="1">
      <c r="C612" s="2"/>
      <c r="D612" s="2"/>
      <c r="AJ612" s="4"/>
    </row>
    <row r="613" ht="12.75" customHeight="1">
      <c r="C613" s="2"/>
      <c r="D613" s="2"/>
      <c r="AJ613" s="4"/>
    </row>
    <row r="614" ht="12.75" customHeight="1">
      <c r="C614" s="2"/>
      <c r="D614" s="2"/>
      <c r="AJ614" s="4"/>
    </row>
    <row r="615" ht="12.75" customHeight="1">
      <c r="C615" s="2"/>
      <c r="D615" s="2"/>
      <c r="AJ615" s="4"/>
    </row>
    <row r="616" ht="12.75" customHeight="1">
      <c r="C616" s="2"/>
      <c r="D616" s="2"/>
      <c r="AJ616" s="4"/>
    </row>
    <row r="617" ht="12.75" customHeight="1">
      <c r="C617" s="2"/>
      <c r="D617" s="2"/>
      <c r="AJ617" s="4"/>
    </row>
    <row r="618" ht="12.75" customHeight="1">
      <c r="C618" s="2"/>
      <c r="D618" s="2"/>
      <c r="AJ618" s="4"/>
    </row>
    <row r="619" ht="12.75" customHeight="1">
      <c r="C619" s="2"/>
      <c r="D619" s="2"/>
      <c r="AJ619" s="4"/>
    </row>
    <row r="620" ht="12.75" customHeight="1">
      <c r="C620" s="2"/>
      <c r="D620" s="2"/>
      <c r="AJ620" s="4"/>
    </row>
    <row r="621" ht="12.75" customHeight="1">
      <c r="C621" s="2"/>
      <c r="D621" s="2"/>
      <c r="AJ621" s="4"/>
    </row>
    <row r="622" ht="12.75" customHeight="1">
      <c r="C622" s="2"/>
      <c r="D622" s="2"/>
      <c r="AJ622" s="4"/>
    </row>
    <row r="623" ht="12.75" customHeight="1">
      <c r="C623" s="2"/>
      <c r="D623" s="2"/>
      <c r="AJ623" s="4"/>
    </row>
    <row r="624" ht="12.75" customHeight="1">
      <c r="C624" s="2"/>
      <c r="D624" s="2"/>
      <c r="AJ624" s="4"/>
    </row>
    <row r="625" ht="12.75" customHeight="1">
      <c r="C625" s="2"/>
      <c r="D625" s="2"/>
      <c r="AJ625" s="4"/>
    </row>
    <row r="626" ht="12.75" customHeight="1">
      <c r="C626" s="2"/>
      <c r="D626" s="2"/>
      <c r="AJ626" s="4"/>
    </row>
    <row r="627" ht="12.75" customHeight="1">
      <c r="C627" s="2"/>
      <c r="D627" s="2"/>
      <c r="AJ627" s="4"/>
    </row>
    <row r="628" ht="12.75" customHeight="1">
      <c r="C628" s="2"/>
      <c r="D628" s="2"/>
      <c r="AJ628" s="4"/>
    </row>
    <row r="629" ht="12.75" customHeight="1">
      <c r="C629" s="2"/>
      <c r="D629" s="2"/>
      <c r="AJ629" s="4"/>
    </row>
    <row r="630" ht="12.75" customHeight="1">
      <c r="C630" s="2"/>
      <c r="D630" s="2"/>
      <c r="AJ630" s="4"/>
    </row>
    <row r="631" ht="12.75" customHeight="1">
      <c r="C631" s="2"/>
      <c r="D631" s="2"/>
      <c r="AJ631" s="4"/>
    </row>
    <row r="632" ht="12.75" customHeight="1">
      <c r="C632" s="2"/>
      <c r="D632" s="2"/>
      <c r="AJ632" s="4"/>
    </row>
    <row r="633" ht="12.75" customHeight="1">
      <c r="C633" s="2"/>
      <c r="D633" s="2"/>
      <c r="AJ633" s="4"/>
    </row>
    <row r="634" ht="12.75" customHeight="1">
      <c r="C634" s="2"/>
      <c r="D634" s="2"/>
      <c r="AJ634" s="4"/>
    </row>
    <row r="635" ht="12.75" customHeight="1">
      <c r="C635" s="2"/>
      <c r="D635" s="2"/>
      <c r="AJ635" s="4"/>
    </row>
    <row r="636" ht="12.75" customHeight="1">
      <c r="C636" s="2"/>
      <c r="D636" s="2"/>
      <c r="AJ636" s="4"/>
    </row>
    <row r="637" ht="12.75" customHeight="1">
      <c r="C637" s="2"/>
      <c r="D637" s="2"/>
      <c r="AJ637" s="4"/>
    </row>
    <row r="638" ht="12.75" customHeight="1">
      <c r="C638" s="2"/>
      <c r="D638" s="2"/>
      <c r="AJ638" s="4"/>
    </row>
    <row r="639" ht="12.75" customHeight="1">
      <c r="C639" s="2"/>
      <c r="D639" s="2"/>
      <c r="AJ639" s="4"/>
    </row>
    <row r="640" ht="12.75" customHeight="1">
      <c r="C640" s="2"/>
      <c r="D640" s="2"/>
      <c r="AJ640" s="4"/>
    </row>
    <row r="641" ht="12.75" customHeight="1">
      <c r="C641" s="2"/>
      <c r="D641" s="2"/>
      <c r="AJ641" s="4"/>
    </row>
    <row r="642" ht="12.75" customHeight="1">
      <c r="C642" s="2"/>
      <c r="D642" s="2"/>
      <c r="AJ642" s="4"/>
    </row>
    <row r="643" ht="12.75" customHeight="1">
      <c r="C643" s="2"/>
      <c r="D643" s="2"/>
      <c r="AJ643" s="4"/>
    </row>
    <row r="644" ht="12.75" customHeight="1">
      <c r="C644" s="2"/>
      <c r="D644" s="2"/>
      <c r="AJ644" s="4"/>
    </row>
    <row r="645" ht="12.75" customHeight="1">
      <c r="C645" s="2"/>
      <c r="D645" s="2"/>
      <c r="AJ645" s="4"/>
    </row>
    <row r="646" ht="12.75" customHeight="1">
      <c r="C646" s="2"/>
      <c r="D646" s="2"/>
      <c r="AJ646" s="4"/>
    </row>
    <row r="647" ht="12.75" customHeight="1">
      <c r="C647" s="2"/>
      <c r="D647" s="2"/>
      <c r="AJ647" s="4"/>
    </row>
    <row r="648" ht="12.75" customHeight="1">
      <c r="C648" s="2"/>
      <c r="D648" s="2"/>
      <c r="AJ648" s="4"/>
    </row>
    <row r="649" ht="12.75" customHeight="1">
      <c r="C649" s="2"/>
      <c r="D649" s="2"/>
      <c r="AJ649" s="4"/>
    </row>
    <row r="650" ht="12.75" customHeight="1">
      <c r="C650" s="2"/>
      <c r="D650" s="2"/>
      <c r="AJ650" s="4"/>
    </row>
    <row r="651" ht="12.75" customHeight="1">
      <c r="C651" s="2"/>
      <c r="D651" s="2"/>
      <c r="AJ651" s="4"/>
    </row>
    <row r="652" ht="12.75" customHeight="1">
      <c r="C652" s="2"/>
      <c r="D652" s="2"/>
      <c r="AJ652" s="4"/>
    </row>
    <row r="653" ht="12.75" customHeight="1">
      <c r="C653" s="2"/>
      <c r="D653" s="2"/>
      <c r="AJ653" s="4"/>
    </row>
    <row r="654" ht="12.75" customHeight="1">
      <c r="C654" s="2"/>
      <c r="D654" s="2"/>
      <c r="AJ654" s="4"/>
    </row>
    <row r="655" ht="12.75" customHeight="1">
      <c r="C655" s="2"/>
      <c r="D655" s="2"/>
      <c r="AJ655" s="4"/>
    </row>
    <row r="656" ht="12.75" customHeight="1">
      <c r="C656" s="2"/>
      <c r="D656" s="2"/>
      <c r="AJ656" s="4"/>
    </row>
    <row r="657" ht="12.75" customHeight="1">
      <c r="C657" s="2"/>
      <c r="D657" s="2"/>
      <c r="AJ657" s="4"/>
    </row>
    <row r="658" ht="12.75" customHeight="1">
      <c r="C658" s="2"/>
      <c r="D658" s="2"/>
      <c r="AJ658" s="4"/>
    </row>
    <row r="659" ht="12.75" customHeight="1">
      <c r="C659" s="2"/>
      <c r="D659" s="2"/>
      <c r="AJ659" s="4"/>
    </row>
    <row r="660" ht="12.75" customHeight="1">
      <c r="C660" s="2"/>
      <c r="D660" s="2"/>
      <c r="AJ660" s="4"/>
    </row>
    <row r="661" ht="12.75" customHeight="1">
      <c r="C661" s="2"/>
      <c r="D661" s="2"/>
      <c r="AJ661" s="4"/>
    </row>
    <row r="662" ht="12.75" customHeight="1">
      <c r="C662" s="2"/>
      <c r="D662" s="2"/>
      <c r="AJ662" s="4"/>
    </row>
    <row r="663" ht="12.75" customHeight="1">
      <c r="C663" s="2"/>
      <c r="D663" s="2"/>
      <c r="AJ663" s="4"/>
    </row>
    <row r="664" ht="12.75" customHeight="1">
      <c r="C664" s="2"/>
      <c r="D664" s="2"/>
      <c r="AJ664" s="4"/>
    </row>
    <row r="665" ht="12.75" customHeight="1">
      <c r="C665" s="2"/>
      <c r="D665" s="2"/>
      <c r="AJ665" s="4"/>
    </row>
    <row r="666" ht="12.75" customHeight="1">
      <c r="C666" s="2"/>
      <c r="D666" s="2"/>
      <c r="AJ666" s="4"/>
    </row>
    <row r="667" ht="12.75" customHeight="1">
      <c r="C667" s="2"/>
      <c r="D667" s="2"/>
      <c r="AJ667" s="4"/>
    </row>
    <row r="668" ht="12.75" customHeight="1">
      <c r="C668" s="2"/>
      <c r="D668" s="2"/>
      <c r="AJ668" s="4"/>
    </row>
    <row r="669" ht="12.75" customHeight="1">
      <c r="C669" s="2"/>
      <c r="D669" s="2"/>
      <c r="AJ669" s="4"/>
    </row>
    <row r="670" ht="12.75" customHeight="1">
      <c r="C670" s="2"/>
      <c r="D670" s="2"/>
      <c r="AJ670" s="4"/>
    </row>
    <row r="671" ht="12.75" customHeight="1">
      <c r="C671" s="2"/>
      <c r="D671" s="2"/>
      <c r="AJ671" s="4"/>
    </row>
    <row r="672" ht="12.75" customHeight="1">
      <c r="C672" s="2"/>
      <c r="D672" s="2"/>
      <c r="AJ672" s="4"/>
    </row>
    <row r="673" ht="12.75" customHeight="1">
      <c r="C673" s="2"/>
      <c r="D673" s="2"/>
      <c r="AJ673" s="4"/>
    </row>
    <row r="674" ht="12.75" customHeight="1">
      <c r="C674" s="2"/>
      <c r="D674" s="2"/>
      <c r="AJ674" s="4"/>
    </row>
    <row r="675" ht="12.75" customHeight="1">
      <c r="C675" s="2"/>
      <c r="D675" s="2"/>
      <c r="AJ675" s="4"/>
    </row>
    <row r="676" ht="12.75" customHeight="1">
      <c r="C676" s="2"/>
      <c r="D676" s="2"/>
      <c r="AJ676" s="4"/>
    </row>
    <row r="677" ht="12.75" customHeight="1">
      <c r="C677" s="2"/>
      <c r="D677" s="2"/>
      <c r="AJ677" s="4"/>
    </row>
    <row r="678" ht="12.75" customHeight="1">
      <c r="C678" s="2"/>
      <c r="D678" s="2"/>
      <c r="AJ678" s="4"/>
    </row>
    <row r="679" ht="12.75" customHeight="1">
      <c r="C679" s="2"/>
      <c r="D679" s="2"/>
      <c r="AJ679" s="4"/>
    </row>
    <row r="680" ht="12.75" customHeight="1">
      <c r="C680" s="2"/>
      <c r="D680" s="2"/>
      <c r="AJ680" s="4"/>
    </row>
    <row r="681" ht="12.75" customHeight="1">
      <c r="C681" s="2"/>
      <c r="D681" s="2"/>
      <c r="AJ681" s="4"/>
    </row>
    <row r="682" ht="12.75" customHeight="1">
      <c r="C682" s="2"/>
      <c r="D682" s="2"/>
      <c r="AJ682" s="4"/>
    </row>
    <row r="683" ht="12.75" customHeight="1">
      <c r="C683" s="2"/>
      <c r="D683" s="2"/>
      <c r="AJ683" s="4"/>
    </row>
    <row r="684" ht="12.75" customHeight="1">
      <c r="C684" s="2"/>
      <c r="D684" s="2"/>
      <c r="AJ684" s="4"/>
    </row>
    <row r="685" ht="12.75" customHeight="1">
      <c r="C685" s="2"/>
      <c r="D685" s="2"/>
      <c r="AJ685" s="4"/>
    </row>
    <row r="686" ht="12.75" customHeight="1">
      <c r="C686" s="2"/>
      <c r="D686" s="2"/>
      <c r="AJ686" s="4"/>
    </row>
    <row r="687" ht="12.75" customHeight="1">
      <c r="C687" s="2"/>
      <c r="D687" s="2"/>
      <c r="AJ687" s="4"/>
    </row>
    <row r="688" ht="12.75" customHeight="1">
      <c r="C688" s="2"/>
      <c r="D688" s="2"/>
      <c r="AJ688" s="4"/>
    </row>
    <row r="689" ht="12.75" customHeight="1">
      <c r="C689" s="2"/>
      <c r="D689" s="2"/>
      <c r="AJ689" s="4"/>
    </row>
    <row r="690" ht="12.75" customHeight="1">
      <c r="C690" s="2"/>
      <c r="D690" s="2"/>
      <c r="AJ690" s="4"/>
    </row>
    <row r="691" ht="12.75" customHeight="1">
      <c r="C691" s="2"/>
      <c r="D691" s="2"/>
      <c r="AJ691" s="4"/>
    </row>
    <row r="692" ht="12.75" customHeight="1">
      <c r="C692" s="2"/>
      <c r="D692" s="2"/>
      <c r="AJ692" s="4"/>
    </row>
    <row r="693" ht="12.75" customHeight="1">
      <c r="C693" s="2"/>
      <c r="D693" s="2"/>
      <c r="AJ693" s="4"/>
    </row>
    <row r="694" ht="12.75" customHeight="1">
      <c r="C694" s="2"/>
      <c r="D694" s="2"/>
      <c r="AJ694" s="4"/>
    </row>
    <row r="695" ht="12.75" customHeight="1">
      <c r="C695" s="2"/>
      <c r="D695" s="2"/>
      <c r="AJ695" s="4"/>
    </row>
    <row r="696" ht="12.75" customHeight="1">
      <c r="C696" s="2"/>
      <c r="D696" s="2"/>
      <c r="AJ696" s="4"/>
    </row>
    <row r="697" ht="12.75" customHeight="1">
      <c r="C697" s="2"/>
      <c r="D697" s="2"/>
      <c r="AJ697" s="4"/>
    </row>
    <row r="698" ht="12.75" customHeight="1">
      <c r="C698" s="2"/>
      <c r="D698" s="2"/>
      <c r="AJ698" s="4"/>
    </row>
    <row r="699" ht="12.75" customHeight="1">
      <c r="C699" s="2"/>
      <c r="D699" s="2"/>
      <c r="AJ699" s="4"/>
    </row>
    <row r="700" ht="12.75" customHeight="1">
      <c r="C700" s="2"/>
      <c r="D700" s="2"/>
      <c r="AJ700" s="4"/>
    </row>
    <row r="701" ht="12.75" customHeight="1">
      <c r="C701" s="2"/>
      <c r="D701" s="2"/>
      <c r="AJ701" s="4"/>
    </row>
    <row r="702" ht="12.75" customHeight="1">
      <c r="C702" s="2"/>
      <c r="D702" s="2"/>
      <c r="AJ702" s="4"/>
    </row>
    <row r="703" ht="12.75" customHeight="1">
      <c r="C703" s="2"/>
      <c r="D703" s="2"/>
      <c r="AJ703" s="4"/>
    </row>
    <row r="704" ht="12.75" customHeight="1">
      <c r="C704" s="2"/>
      <c r="D704" s="2"/>
      <c r="AJ704" s="4"/>
    </row>
    <row r="705" ht="12.75" customHeight="1">
      <c r="C705" s="2"/>
      <c r="D705" s="2"/>
      <c r="AJ705" s="4"/>
    </row>
    <row r="706" ht="12.75" customHeight="1">
      <c r="C706" s="2"/>
      <c r="D706" s="2"/>
      <c r="AJ706" s="4"/>
    </row>
    <row r="707" ht="12.75" customHeight="1">
      <c r="C707" s="2"/>
      <c r="D707" s="2"/>
      <c r="AJ707" s="4"/>
    </row>
    <row r="708" ht="12.75" customHeight="1">
      <c r="C708" s="2"/>
      <c r="D708" s="2"/>
      <c r="AJ708" s="4"/>
    </row>
    <row r="709" ht="12.75" customHeight="1">
      <c r="C709" s="2"/>
      <c r="D709" s="2"/>
      <c r="AJ709" s="4"/>
    </row>
    <row r="710" ht="12.75" customHeight="1">
      <c r="C710" s="2"/>
      <c r="D710" s="2"/>
      <c r="AJ710" s="4"/>
    </row>
    <row r="711" ht="12.75" customHeight="1">
      <c r="C711" s="2"/>
      <c r="D711" s="2"/>
      <c r="AJ711" s="4"/>
    </row>
    <row r="712" ht="12.75" customHeight="1">
      <c r="C712" s="2"/>
      <c r="D712" s="2"/>
      <c r="AJ712" s="4"/>
    </row>
    <row r="713" ht="12.75" customHeight="1">
      <c r="C713" s="2"/>
      <c r="D713" s="2"/>
      <c r="AJ713" s="4"/>
    </row>
    <row r="714" ht="12.75" customHeight="1">
      <c r="C714" s="2"/>
      <c r="D714" s="2"/>
      <c r="AJ714" s="4"/>
    </row>
    <row r="715" ht="12.75" customHeight="1">
      <c r="C715" s="2"/>
      <c r="D715" s="2"/>
      <c r="AJ715" s="4"/>
    </row>
    <row r="716" ht="12.75" customHeight="1">
      <c r="C716" s="2"/>
      <c r="D716" s="2"/>
      <c r="AJ716" s="4"/>
    </row>
    <row r="717" ht="12.75" customHeight="1">
      <c r="C717" s="2"/>
      <c r="D717" s="2"/>
      <c r="AJ717" s="4"/>
    </row>
    <row r="718" ht="12.75" customHeight="1">
      <c r="C718" s="2"/>
      <c r="D718" s="2"/>
      <c r="AJ718" s="4"/>
    </row>
    <row r="719" ht="12.75" customHeight="1">
      <c r="C719" s="2"/>
      <c r="D719" s="2"/>
      <c r="AJ719" s="4"/>
    </row>
    <row r="720" ht="12.75" customHeight="1">
      <c r="C720" s="2"/>
      <c r="D720" s="2"/>
      <c r="AJ720" s="4"/>
    </row>
    <row r="721" ht="12.75" customHeight="1">
      <c r="C721" s="2"/>
      <c r="D721" s="2"/>
      <c r="AJ721" s="4"/>
    </row>
    <row r="722" ht="12.75" customHeight="1">
      <c r="C722" s="2"/>
      <c r="D722" s="2"/>
      <c r="AJ722" s="4"/>
    </row>
    <row r="723" ht="12.75" customHeight="1">
      <c r="C723" s="2"/>
      <c r="D723" s="2"/>
      <c r="AJ723" s="4"/>
    </row>
    <row r="724" ht="12.75" customHeight="1">
      <c r="C724" s="2"/>
      <c r="D724" s="2"/>
      <c r="AJ724" s="4"/>
    </row>
    <row r="725" ht="12.75" customHeight="1">
      <c r="C725" s="2"/>
      <c r="D725" s="2"/>
      <c r="AJ725" s="4"/>
    </row>
    <row r="726" ht="12.75" customHeight="1">
      <c r="C726" s="2"/>
      <c r="D726" s="2"/>
      <c r="AJ726" s="4"/>
    </row>
    <row r="727" ht="12.75" customHeight="1">
      <c r="C727" s="2"/>
      <c r="D727" s="2"/>
      <c r="AJ727" s="4"/>
    </row>
    <row r="728" ht="12.75" customHeight="1">
      <c r="C728" s="2"/>
      <c r="D728" s="2"/>
      <c r="AJ728" s="4"/>
    </row>
    <row r="729" ht="12.75" customHeight="1">
      <c r="C729" s="2"/>
      <c r="D729" s="2"/>
      <c r="AJ729" s="4"/>
    </row>
    <row r="730" ht="12.75" customHeight="1">
      <c r="C730" s="2"/>
      <c r="D730" s="2"/>
      <c r="AJ730" s="4"/>
    </row>
    <row r="731" ht="12.75" customHeight="1">
      <c r="C731" s="2"/>
      <c r="D731" s="2"/>
      <c r="AJ731" s="4"/>
    </row>
    <row r="732" ht="12.75" customHeight="1">
      <c r="C732" s="2"/>
      <c r="D732" s="2"/>
      <c r="AJ732" s="4"/>
    </row>
    <row r="733" ht="12.75" customHeight="1">
      <c r="C733" s="2"/>
      <c r="D733" s="2"/>
      <c r="AJ733" s="4"/>
    </row>
    <row r="734" ht="12.75" customHeight="1">
      <c r="C734" s="2"/>
      <c r="D734" s="2"/>
      <c r="AJ734" s="4"/>
    </row>
    <row r="735" ht="12.75" customHeight="1">
      <c r="C735" s="2"/>
      <c r="D735" s="2"/>
      <c r="AJ735" s="4"/>
    </row>
    <row r="736" ht="12.75" customHeight="1">
      <c r="C736" s="2"/>
      <c r="D736" s="2"/>
      <c r="AJ736" s="4"/>
    </row>
    <row r="737" ht="12.75" customHeight="1">
      <c r="C737" s="2"/>
      <c r="D737" s="2"/>
      <c r="AJ737" s="4"/>
    </row>
    <row r="738" ht="12.75" customHeight="1">
      <c r="C738" s="2"/>
      <c r="D738" s="2"/>
      <c r="AJ738" s="4"/>
    </row>
    <row r="739" ht="12.75" customHeight="1">
      <c r="C739" s="2"/>
      <c r="D739" s="2"/>
      <c r="AJ739" s="4"/>
    </row>
    <row r="740" ht="12.75" customHeight="1">
      <c r="C740" s="2"/>
      <c r="D740" s="2"/>
      <c r="AJ740" s="4"/>
    </row>
    <row r="741" ht="12.75" customHeight="1">
      <c r="C741" s="2"/>
      <c r="D741" s="2"/>
      <c r="AJ741" s="4"/>
    </row>
    <row r="742" ht="12.75" customHeight="1">
      <c r="C742" s="2"/>
      <c r="D742" s="2"/>
      <c r="AJ742" s="4"/>
    </row>
    <row r="743" ht="12.75" customHeight="1">
      <c r="C743" s="2"/>
      <c r="D743" s="2"/>
      <c r="AJ743" s="4"/>
    </row>
    <row r="744" ht="12.75" customHeight="1">
      <c r="C744" s="2"/>
      <c r="D744" s="2"/>
      <c r="AJ744" s="4"/>
    </row>
    <row r="745" ht="12.75" customHeight="1">
      <c r="C745" s="2"/>
      <c r="D745" s="2"/>
      <c r="AJ745" s="4"/>
    </row>
    <row r="746" ht="12.75" customHeight="1">
      <c r="C746" s="2"/>
      <c r="D746" s="2"/>
      <c r="AJ746" s="4"/>
    </row>
    <row r="747" ht="12.75" customHeight="1">
      <c r="C747" s="2"/>
      <c r="D747" s="2"/>
      <c r="AJ747" s="4"/>
    </row>
    <row r="748" ht="12.75" customHeight="1">
      <c r="C748" s="2"/>
      <c r="D748" s="2"/>
      <c r="AJ748" s="4"/>
    </row>
    <row r="749" ht="12.75" customHeight="1">
      <c r="C749" s="2"/>
      <c r="D749" s="2"/>
      <c r="AJ749" s="4"/>
    </row>
    <row r="750" ht="12.75" customHeight="1">
      <c r="C750" s="2"/>
      <c r="D750" s="2"/>
      <c r="AJ750" s="4"/>
    </row>
    <row r="751" ht="12.75" customHeight="1">
      <c r="C751" s="2"/>
      <c r="D751" s="2"/>
      <c r="AJ751" s="4"/>
    </row>
    <row r="752" ht="12.75" customHeight="1">
      <c r="C752" s="2"/>
      <c r="D752" s="2"/>
      <c r="AJ752" s="4"/>
    </row>
    <row r="753" ht="12.75" customHeight="1">
      <c r="C753" s="2"/>
      <c r="D753" s="2"/>
      <c r="AJ753" s="4"/>
    </row>
    <row r="754" ht="12.75" customHeight="1">
      <c r="C754" s="2"/>
      <c r="D754" s="2"/>
      <c r="AJ754" s="4"/>
    </row>
    <row r="755" ht="12.75" customHeight="1">
      <c r="C755" s="2"/>
      <c r="D755" s="2"/>
      <c r="AJ755" s="4"/>
    </row>
    <row r="756" ht="12.75" customHeight="1">
      <c r="C756" s="2"/>
      <c r="D756" s="2"/>
      <c r="AJ756" s="4"/>
    </row>
    <row r="757" ht="12.75" customHeight="1">
      <c r="C757" s="2"/>
      <c r="D757" s="2"/>
      <c r="AJ757" s="4"/>
    </row>
    <row r="758" ht="12.75" customHeight="1">
      <c r="C758" s="2"/>
      <c r="D758" s="2"/>
      <c r="AJ758" s="4"/>
    </row>
    <row r="759" ht="12.75" customHeight="1">
      <c r="C759" s="2"/>
      <c r="D759" s="2"/>
      <c r="AJ759" s="4"/>
    </row>
    <row r="760" ht="12.75" customHeight="1">
      <c r="C760" s="2"/>
      <c r="D760" s="2"/>
      <c r="AJ760" s="4"/>
    </row>
    <row r="761" ht="12.75" customHeight="1">
      <c r="C761" s="2"/>
      <c r="D761" s="2"/>
      <c r="AJ761" s="4"/>
    </row>
    <row r="762" ht="12.75" customHeight="1">
      <c r="C762" s="2"/>
      <c r="D762" s="2"/>
      <c r="AJ762" s="4"/>
    </row>
    <row r="763" ht="12.75" customHeight="1">
      <c r="C763" s="2"/>
      <c r="D763" s="2"/>
      <c r="AJ763" s="4"/>
    </row>
    <row r="764" ht="12.75" customHeight="1">
      <c r="C764" s="2"/>
      <c r="D764" s="2"/>
      <c r="AJ764" s="4"/>
    </row>
    <row r="765" ht="12.75" customHeight="1">
      <c r="C765" s="2"/>
      <c r="D765" s="2"/>
      <c r="AJ765" s="4"/>
    </row>
    <row r="766" ht="12.75" customHeight="1">
      <c r="C766" s="2"/>
      <c r="D766" s="2"/>
      <c r="AJ766" s="4"/>
    </row>
    <row r="767" ht="12.75" customHeight="1">
      <c r="C767" s="2"/>
      <c r="D767" s="2"/>
      <c r="AJ767" s="4"/>
    </row>
    <row r="768" ht="12.75" customHeight="1">
      <c r="C768" s="2"/>
      <c r="D768" s="2"/>
      <c r="AJ768" s="4"/>
    </row>
    <row r="769" ht="12.75" customHeight="1">
      <c r="C769" s="2"/>
      <c r="D769" s="2"/>
      <c r="AJ769" s="4"/>
    </row>
    <row r="770" ht="12.75" customHeight="1">
      <c r="C770" s="2"/>
      <c r="D770" s="2"/>
      <c r="AJ770" s="4"/>
    </row>
    <row r="771" ht="12.75" customHeight="1">
      <c r="C771" s="2"/>
      <c r="D771" s="2"/>
      <c r="AJ771" s="4"/>
    </row>
    <row r="772" ht="12.75" customHeight="1">
      <c r="C772" s="2"/>
      <c r="D772" s="2"/>
      <c r="AJ772" s="4"/>
    </row>
    <row r="773" ht="12.75" customHeight="1">
      <c r="C773" s="2"/>
      <c r="D773" s="2"/>
      <c r="AJ773" s="4"/>
    </row>
    <row r="774" ht="12.75" customHeight="1">
      <c r="C774" s="2"/>
      <c r="D774" s="2"/>
      <c r="AJ774" s="4"/>
    </row>
    <row r="775" ht="12.75" customHeight="1">
      <c r="C775" s="2"/>
      <c r="D775" s="2"/>
      <c r="AJ775" s="4"/>
    </row>
    <row r="776" ht="12.75" customHeight="1">
      <c r="C776" s="2"/>
      <c r="D776" s="2"/>
      <c r="AJ776" s="4"/>
    </row>
    <row r="777" ht="12.75" customHeight="1">
      <c r="C777" s="2"/>
      <c r="D777" s="2"/>
      <c r="AJ777" s="4"/>
    </row>
    <row r="778" ht="12.75" customHeight="1">
      <c r="C778" s="2"/>
      <c r="D778" s="2"/>
      <c r="AJ778" s="4"/>
    </row>
    <row r="779" ht="12.75" customHeight="1">
      <c r="C779" s="2"/>
      <c r="D779" s="2"/>
      <c r="AJ779" s="4"/>
    </row>
    <row r="780" ht="12.75" customHeight="1">
      <c r="C780" s="2"/>
      <c r="D780" s="2"/>
      <c r="AJ780" s="4"/>
    </row>
    <row r="781" ht="12.75" customHeight="1">
      <c r="C781" s="2"/>
      <c r="D781" s="2"/>
      <c r="AJ781" s="4"/>
    </row>
    <row r="782" ht="12.75" customHeight="1">
      <c r="C782" s="2"/>
      <c r="D782" s="2"/>
      <c r="AJ782" s="4"/>
    </row>
    <row r="783" ht="12.75" customHeight="1">
      <c r="C783" s="2"/>
      <c r="D783" s="2"/>
      <c r="AJ783" s="4"/>
    </row>
    <row r="784" ht="12.75" customHeight="1">
      <c r="C784" s="2"/>
      <c r="D784" s="2"/>
      <c r="AJ784" s="4"/>
    </row>
    <row r="785" ht="12.75" customHeight="1">
      <c r="C785" s="2"/>
      <c r="D785" s="2"/>
      <c r="AJ785" s="4"/>
    </row>
    <row r="786" ht="12.75" customHeight="1">
      <c r="C786" s="2"/>
      <c r="D786" s="2"/>
      <c r="AJ786" s="4"/>
    </row>
    <row r="787" ht="12.75" customHeight="1">
      <c r="C787" s="2"/>
      <c r="D787" s="2"/>
      <c r="AJ787" s="4"/>
    </row>
    <row r="788" ht="12.75" customHeight="1">
      <c r="C788" s="2"/>
      <c r="D788" s="2"/>
      <c r="AJ788" s="4"/>
    </row>
    <row r="789" ht="12.75" customHeight="1">
      <c r="C789" s="2"/>
      <c r="D789" s="2"/>
      <c r="AJ789" s="4"/>
    </row>
    <row r="790" ht="12.75" customHeight="1">
      <c r="C790" s="2"/>
      <c r="D790" s="2"/>
      <c r="AJ790" s="4"/>
    </row>
    <row r="791" ht="12.75" customHeight="1">
      <c r="C791" s="2"/>
      <c r="D791" s="2"/>
      <c r="AJ791" s="4"/>
    </row>
    <row r="792" ht="12.75" customHeight="1">
      <c r="C792" s="2"/>
      <c r="D792" s="2"/>
      <c r="AJ792" s="4"/>
    </row>
    <row r="793" ht="12.75" customHeight="1">
      <c r="C793" s="2"/>
      <c r="D793" s="2"/>
      <c r="AJ793" s="4"/>
    </row>
    <row r="794" ht="12.75" customHeight="1">
      <c r="C794" s="2"/>
      <c r="D794" s="2"/>
      <c r="AJ794" s="4"/>
    </row>
    <row r="795" ht="12.75" customHeight="1">
      <c r="C795" s="2"/>
      <c r="D795" s="2"/>
      <c r="AJ795" s="4"/>
    </row>
    <row r="796" ht="12.75" customHeight="1">
      <c r="C796" s="2"/>
      <c r="D796" s="2"/>
      <c r="AJ796" s="4"/>
    </row>
    <row r="797" ht="12.75" customHeight="1">
      <c r="C797" s="2"/>
      <c r="D797" s="2"/>
      <c r="AJ797" s="4"/>
    </row>
    <row r="798" ht="12.75" customHeight="1">
      <c r="C798" s="2"/>
      <c r="D798" s="2"/>
      <c r="AJ798" s="4"/>
    </row>
    <row r="799" ht="12.75" customHeight="1">
      <c r="C799" s="2"/>
      <c r="D799" s="2"/>
      <c r="AJ799" s="4"/>
    </row>
    <row r="800" ht="12.75" customHeight="1">
      <c r="C800" s="2"/>
      <c r="D800" s="2"/>
      <c r="AJ800" s="4"/>
    </row>
    <row r="801" ht="12.75" customHeight="1">
      <c r="C801" s="2"/>
      <c r="D801" s="2"/>
      <c r="AJ801" s="4"/>
    </row>
    <row r="802" ht="12.75" customHeight="1">
      <c r="C802" s="2"/>
      <c r="D802" s="2"/>
      <c r="AJ802" s="4"/>
    </row>
    <row r="803" ht="12.75" customHeight="1">
      <c r="C803" s="2"/>
      <c r="D803" s="2"/>
      <c r="AJ803" s="4"/>
    </row>
    <row r="804" ht="12.75" customHeight="1">
      <c r="C804" s="2"/>
      <c r="D804" s="2"/>
      <c r="AJ804" s="4"/>
    </row>
    <row r="805" ht="12.75" customHeight="1">
      <c r="C805" s="2"/>
      <c r="D805" s="2"/>
      <c r="AJ805" s="4"/>
    </row>
    <row r="806" ht="12.75" customHeight="1">
      <c r="C806" s="2"/>
      <c r="D806" s="2"/>
      <c r="AJ806" s="4"/>
    </row>
    <row r="807" ht="12.75" customHeight="1">
      <c r="C807" s="2"/>
      <c r="D807" s="2"/>
      <c r="AJ807" s="4"/>
    </row>
    <row r="808" ht="12.75" customHeight="1">
      <c r="C808" s="2"/>
      <c r="D808" s="2"/>
      <c r="AJ808" s="4"/>
    </row>
    <row r="809" ht="12.75" customHeight="1">
      <c r="C809" s="2"/>
      <c r="D809" s="2"/>
      <c r="AJ809" s="4"/>
    </row>
    <row r="810" ht="12.75" customHeight="1">
      <c r="C810" s="2"/>
      <c r="D810" s="2"/>
      <c r="AJ810" s="4"/>
    </row>
    <row r="811" ht="12.75" customHeight="1">
      <c r="C811" s="2"/>
      <c r="D811" s="2"/>
      <c r="AJ811" s="4"/>
    </row>
    <row r="812" ht="12.75" customHeight="1">
      <c r="C812" s="2"/>
      <c r="D812" s="2"/>
      <c r="AJ812" s="4"/>
    </row>
    <row r="813" ht="12.75" customHeight="1">
      <c r="C813" s="2"/>
      <c r="D813" s="2"/>
      <c r="AJ813" s="4"/>
    </row>
    <row r="814" ht="12.75" customHeight="1">
      <c r="C814" s="2"/>
      <c r="D814" s="2"/>
      <c r="AJ814" s="4"/>
    </row>
    <row r="815" ht="12.75" customHeight="1">
      <c r="C815" s="2"/>
      <c r="D815" s="2"/>
      <c r="AJ815" s="4"/>
    </row>
    <row r="816" ht="12.75" customHeight="1">
      <c r="C816" s="2"/>
      <c r="D816" s="2"/>
      <c r="AJ816" s="4"/>
    </row>
    <row r="817" ht="12.75" customHeight="1">
      <c r="C817" s="2"/>
      <c r="D817" s="2"/>
      <c r="AJ817" s="4"/>
    </row>
    <row r="818" ht="12.75" customHeight="1">
      <c r="C818" s="2"/>
      <c r="D818" s="2"/>
      <c r="AJ818" s="4"/>
    </row>
    <row r="819" ht="12.75" customHeight="1">
      <c r="C819" s="2"/>
      <c r="D819" s="2"/>
      <c r="AJ819" s="4"/>
    </row>
    <row r="820" ht="12.75" customHeight="1">
      <c r="C820" s="2"/>
      <c r="D820" s="2"/>
      <c r="AJ820" s="4"/>
    </row>
    <row r="821" ht="12.75" customHeight="1">
      <c r="C821" s="2"/>
      <c r="D821" s="2"/>
      <c r="AJ821" s="4"/>
    </row>
    <row r="822" ht="12.75" customHeight="1">
      <c r="C822" s="2"/>
      <c r="D822" s="2"/>
      <c r="AJ822" s="4"/>
    </row>
    <row r="823" ht="12.75" customHeight="1">
      <c r="C823" s="2"/>
      <c r="D823" s="2"/>
      <c r="AJ823" s="4"/>
    </row>
    <row r="824" ht="12.75" customHeight="1">
      <c r="C824" s="2"/>
      <c r="D824" s="2"/>
      <c r="AJ824" s="4"/>
    </row>
    <row r="825" ht="12.75" customHeight="1">
      <c r="C825" s="2"/>
      <c r="D825" s="2"/>
      <c r="AJ825" s="4"/>
    </row>
    <row r="826" ht="12.75" customHeight="1">
      <c r="C826" s="2"/>
      <c r="D826" s="2"/>
      <c r="AJ826" s="4"/>
    </row>
    <row r="827" ht="12.75" customHeight="1">
      <c r="C827" s="2"/>
      <c r="D827" s="2"/>
      <c r="AJ827" s="4"/>
    </row>
    <row r="828" ht="12.75" customHeight="1">
      <c r="C828" s="2"/>
      <c r="D828" s="2"/>
      <c r="AJ828" s="4"/>
    </row>
    <row r="829" ht="12.75" customHeight="1">
      <c r="C829" s="2"/>
      <c r="D829" s="2"/>
      <c r="AJ829" s="4"/>
    </row>
    <row r="830" ht="12.75" customHeight="1">
      <c r="C830" s="2"/>
      <c r="D830" s="2"/>
      <c r="AJ830" s="4"/>
    </row>
    <row r="831" ht="12.75" customHeight="1">
      <c r="C831" s="2"/>
      <c r="D831" s="2"/>
      <c r="AJ831" s="4"/>
    </row>
    <row r="832" ht="12.75" customHeight="1">
      <c r="C832" s="2"/>
      <c r="D832" s="2"/>
      <c r="AJ832" s="4"/>
    </row>
    <row r="833" ht="12.75" customHeight="1">
      <c r="C833" s="2"/>
      <c r="D833" s="2"/>
      <c r="AJ833" s="4"/>
    </row>
    <row r="834" ht="12.75" customHeight="1">
      <c r="C834" s="2"/>
      <c r="D834" s="2"/>
      <c r="AJ834" s="4"/>
    </row>
    <row r="835" ht="12.75" customHeight="1">
      <c r="C835" s="2"/>
      <c r="D835" s="2"/>
      <c r="AJ835" s="4"/>
    </row>
    <row r="836" ht="12.75" customHeight="1">
      <c r="C836" s="2"/>
      <c r="D836" s="2"/>
      <c r="AJ836" s="4"/>
    </row>
    <row r="837" ht="12.75" customHeight="1">
      <c r="C837" s="2"/>
      <c r="D837" s="2"/>
      <c r="AJ837" s="4"/>
    </row>
    <row r="838" ht="12.75" customHeight="1">
      <c r="C838" s="2"/>
      <c r="D838" s="2"/>
      <c r="AJ838" s="4"/>
    </row>
    <row r="839" ht="12.75" customHeight="1">
      <c r="C839" s="2"/>
      <c r="D839" s="2"/>
      <c r="AJ839" s="4"/>
    </row>
    <row r="840" ht="12.75" customHeight="1">
      <c r="C840" s="2"/>
      <c r="D840" s="2"/>
      <c r="AJ840" s="4"/>
    </row>
    <row r="841" ht="12.75" customHeight="1">
      <c r="C841" s="2"/>
      <c r="D841" s="2"/>
      <c r="AJ841" s="4"/>
    </row>
    <row r="842" ht="12.75" customHeight="1">
      <c r="C842" s="2"/>
      <c r="D842" s="2"/>
      <c r="AJ842" s="4"/>
    </row>
    <row r="843" ht="12.75" customHeight="1">
      <c r="C843" s="2"/>
      <c r="D843" s="2"/>
      <c r="AJ843" s="4"/>
    </row>
    <row r="844" ht="12.75" customHeight="1">
      <c r="C844" s="2"/>
      <c r="D844" s="2"/>
      <c r="AJ844" s="4"/>
    </row>
    <row r="845" ht="12.75" customHeight="1">
      <c r="C845" s="2"/>
      <c r="D845" s="2"/>
      <c r="AJ845" s="4"/>
    </row>
    <row r="846" ht="12.75" customHeight="1">
      <c r="C846" s="2"/>
      <c r="D846" s="2"/>
      <c r="AJ846" s="4"/>
    </row>
    <row r="847" ht="12.75" customHeight="1">
      <c r="C847" s="2"/>
      <c r="D847" s="2"/>
      <c r="AJ847" s="4"/>
    </row>
    <row r="848" ht="12.75" customHeight="1">
      <c r="C848" s="2"/>
      <c r="D848" s="2"/>
      <c r="AJ848" s="4"/>
    </row>
    <row r="849" ht="12.75" customHeight="1">
      <c r="C849" s="2"/>
      <c r="D849" s="2"/>
      <c r="AJ849" s="4"/>
    </row>
    <row r="850" ht="12.75" customHeight="1">
      <c r="C850" s="2"/>
      <c r="D850" s="2"/>
      <c r="AJ850" s="4"/>
    </row>
    <row r="851" ht="12.75" customHeight="1">
      <c r="C851" s="2"/>
      <c r="D851" s="2"/>
      <c r="AJ851" s="4"/>
    </row>
    <row r="852" ht="12.75" customHeight="1">
      <c r="C852" s="2"/>
      <c r="D852" s="2"/>
      <c r="AJ852" s="4"/>
    </row>
    <row r="853" ht="12.75" customHeight="1">
      <c r="C853" s="2"/>
      <c r="D853" s="2"/>
      <c r="AJ853" s="4"/>
    </row>
    <row r="854" ht="12.75" customHeight="1">
      <c r="C854" s="2"/>
      <c r="D854" s="2"/>
      <c r="AJ854" s="4"/>
    </row>
    <row r="855" ht="12.75" customHeight="1">
      <c r="C855" s="2"/>
      <c r="D855" s="2"/>
      <c r="AJ855" s="4"/>
    </row>
    <row r="856" ht="12.75" customHeight="1">
      <c r="C856" s="2"/>
      <c r="D856" s="2"/>
      <c r="AJ856" s="4"/>
    </row>
    <row r="857" ht="12.75" customHeight="1">
      <c r="C857" s="2"/>
      <c r="D857" s="2"/>
      <c r="AJ857" s="4"/>
    </row>
    <row r="858" ht="12.75" customHeight="1">
      <c r="C858" s="2"/>
      <c r="D858" s="2"/>
      <c r="AJ858" s="4"/>
    </row>
    <row r="859" ht="12.75" customHeight="1">
      <c r="C859" s="2"/>
      <c r="D859" s="2"/>
      <c r="AJ859" s="4"/>
    </row>
    <row r="860" ht="12.75" customHeight="1">
      <c r="C860" s="2"/>
      <c r="D860" s="2"/>
      <c r="AJ860" s="4"/>
    </row>
    <row r="861" ht="12.75" customHeight="1">
      <c r="C861" s="2"/>
      <c r="D861" s="2"/>
      <c r="AJ861" s="4"/>
    </row>
    <row r="862" ht="12.75" customHeight="1">
      <c r="C862" s="2"/>
      <c r="D862" s="2"/>
      <c r="AJ862" s="4"/>
    </row>
    <row r="863" ht="12.75" customHeight="1">
      <c r="C863" s="2"/>
      <c r="D863" s="2"/>
      <c r="AJ863" s="4"/>
    </row>
    <row r="864" ht="12.75" customHeight="1">
      <c r="C864" s="2"/>
      <c r="D864" s="2"/>
      <c r="AJ864" s="4"/>
    </row>
    <row r="865" ht="12.75" customHeight="1">
      <c r="C865" s="2"/>
      <c r="D865" s="2"/>
      <c r="AJ865" s="4"/>
    </row>
    <row r="866" ht="12.75" customHeight="1">
      <c r="C866" s="2"/>
      <c r="D866" s="2"/>
      <c r="AJ866" s="4"/>
    </row>
    <row r="867" ht="12.75" customHeight="1">
      <c r="C867" s="2"/>
      <c r="D867" s="2"/>
      <c r="AJ867" s="4"/>
    </row>
    <row r="868" ht="12.75" customHeight="1">
      <c r="C868" s="2"/>
      <c r="D868" s="2"/>
      <c r="AJ868" s="4"/>
    </row>
    <row r="869" ht="12.75" customHeight="1">
      <c r="C869" s="2"/>
      <c r="D869" s="2"/>
      <c r="AJ869" s="4"/>
    </row>
    <row r="870" ht="12.75" customHeight="1">
      <c r="C870" s="2"/>
      <c r="D870" s="2"/>
      <c r="AJ870" s="4"/>
    </row>
    <row r="871" ht="12.75" customHeight="1">
      <c r="C871" s="2"/>
      <c r="D871" s="2"/>
      <c r="AJ871" s="4"/>
    </row>
    <row r="872" ht="12.75" customHeight="1">
      <c r="C872" s="2"/>
      <c r="D872" s="2"/>
      <c r="AJ872" s="4"/>
    </row>
    <row r="873" ht="12.75" customHeight="1">
      <c r="C873" s="2"/>
      <c r="D873" s="2"/>
      <c r="AJ873" s="4"/>
    </row>
    <row r="874" ht="12.75" customHeight="1">
      <c r="C874" s="2"/>
      <c r="D874" s="2"/>
      <c r="AJ874" s="4"/>
    </row>
    <row r="875" ht="12.75" customHeight="1">
      <c r="C875" s="2"/>
      <c r="D875" s="2"/>
      <c r="AJ875" s="4"/>
    </row>
    <row r="876" ht="12.75" customHeight="1">
      <c r="C876" s="2"/>
      <c r="D876" s="2"/>
      <c r="AJ876" s="4"/>
    </row>
    <row r="877" ht="12.75" customHeight="1">
      <c r="C877" s="2"/>
      <c r="D877" s="2"/>
      <c r="AJ877" s="4"/>
    </row>
    <row r="878" ht="12.75" customHeight="1">
      <c r="C878" s="2"/>
      <c r="D878" s="2"/>
      <c r="AJ878" s="4"/>
    </row>
    <row r="879" ht="12.75" customHeight="1">
      <c r="C879" s="2"/>
      <c r="D879" s="2"/>
      <c r="AJ879" s="4"/>
    </row>
    <row r="880" ht="12.75" customHeight="1">
      <c r="C880" s="2"/>
      <c r="D880" s="2"/>
      <c r="AJ880" s="4"/>
    </row>
    <row r="881" ht="12.75" customHeight="1">
      <c r="C881" s="2"/>
      <c r="D881" s="2"/>
      <c r="AJ881" s="4"/>
    </row>
    <row r="882" ht="12.75" customHeight="1">
      <c r="C882" s="2"/>
      <c r="D882" s="2"/>
      <c r="AJ882" s="4"/>
    </row>
    <row r="883" ht="12.75" customHeight="1">
      <c r="C883" s="2"/>
      <c r="D883" s="2"/>
      <c r="AJ883" s="4"/>
    </row>
    <row r="884" ht="12.75" customHeight="1">
      <c r="C884" s="2"/>
      <c r="D884" s="2"/>
      <c r="AJ884" s="4"/>
    </row>
    <row r="885" ht="12.75" customHeight="1">
      <c r="C885" s="2"/>
      <c r="D885" s="2"/>
      <c r="AJ885" s="4"/>
    </row>
    <row r="886" ht="12.75" customHeight="1">
      <c r="C886" s="2"/>
      <c r="D886" s="2"/>
      <c r="AJ886" s="4"/>
    </row>
    <row r="887" ht="12.75" customHeight="1">
      <c r="C887" s="2"/>
      <c r="D887" s="2"/>
      <c r="AJ887" s="4"/>
    </row>
    <row r="888" ht="12.75" customHeight="1">
      <c r="C888" s="2"/>
      <c r="D888" s="2"/>
      <c r="AJ888" s="4"/>
    </row>
    <row r="889" ht="12.75" customHeight="1">
      <c r="C889" s="2"/>
      <c r="D889" s="2"/>
      <c r="AJ889" s="4"/>
    </row>
    <row r="890" ht="12.75" customHeight="1">
      <c r="C890" s="2"/>
      <c r="D890" s="2"/>
      <c r="AJ890" s="4"/>
    </row>
    <row r="891" ht="12.75" customHeight="1">
      <c r="C891" s="2"/>
      <c r="D891" s="2"/>
      <c r="AJ891" s="4"/>
    </row>
    <row r="892" ht="12.75" customHeight="1">
      <c r="C892" s="2"/>
      <c r="D892" s="2"/>
      <c r="AJ892" s="4"/>
    </row>
    <row r="893" ht="12.75" customHeight="1">
      <c r="C893" s="2"/>
      <c r="D893" s="2"/>
      <c r="AJ893" s="4"/>
    </row>
    <row r="894" ht="12.75" customHeight="1">
      <c r="C894" s="2"/>
      <c r="D894" s="2"/>
      <c r="AJ894" s="4"/>
    </row>
    <row r="895" ht="12.75" customHeight="1">
      <c r="C895" s="2"/>
      <c r="D895" s="2"/>
      <c r="AJ895" s="4"/>
    </row>
    <row r="896" ht="12.75" customHeight="1">
      <c r="C896" s="2"/>
      <c r="D896" s="2"/>
      <c r="AJ896" s="4"/>
    </row>
    <row r="897" ht="12.75" customHeight="1">
      <c r="C897" s="2"/>
      <c r="D897" s="2"/>
      <c r="AJ897" s="4"/>
    </row>
    <row r="898" ht="12.75" customHeight="1">
      <c r="C898" s="2"/>
      <c r="D898" s="2"/>
      <c r="AJ898" s="4"/>
    </row>
    <row r="899" ht="12.75" customHeight="1">
      <c r="C899" s="2"/>
      <c r="D899" s="2"/>
      <c r="AJ899" s="4"/>
    </row>
    <row r="900" ht="12.75" customHeight="1">
      <c r="C900" s="2"/>
      <c r="D900" s="2"/>
      <c r="AJ900" s="4"/>
    </row>
    <row r="901" ht="12.75" customHeight="1">
      <c r="C901" s="2"/>
      <c r="D901" s="2"/>
      <c r="AJ901" s="4"/>
    </row>
    <row r="902" ht="12.75" customHeight="1">
      <c r="C902" s="2"/>
      <c r="D902" s="2"/>
      <c r="AJ902" s="4"/>
    </row>
    <row r="903" ht="12.75" customHeight="1">
      <c r="C903" s="2"/>
      <c r="D903" s="2"/>
      <c r="AJ903" s="4"/>
    </row>
    <row r="904" ht="12.75" customHeight="1">
      <c r="C904" s="2"/>
      <c r="D904" s="2"/>
      <c r="AJ904" s="4"/>
    </row>
    <row r="905" ht="12.75" customHeight="1">
      <c r="C905" s="2"/>
      <c r="D905" s="2"/>
      <c r="AJ905" s="4"/>
    </row>
    <row r="906" ht="12.75" customHeight="1">
      <c r="C906" s="2"/>
      <c r="D906" s="2"/>
      <c r="AJ906" s="4"/>
    </row>
    <row r="907" ht="12.75" customHeight="1">
      <c r="C907" s="2"/>
      <c r="D907" s="2"/>
      <c r="AJ907" s="4"/>
    </row>
    <row r="908" ht="12.75" customHeight="1">
      <c r="C908" s="2"/>
      <c r="D908" s="2"/>
      <c r="AJ908" s="4"/>
    </row>
    <row r="909" ht="12.75" customHeight="1">
      <c r="C909" s="2"/>
      <c r="D909" s="2"/>
      <c r="AJ909" s="4"/>
    </row>
    <row r="910" ht="12.75" customHeight="1">
      <c r="C910" s="2"/>
      <c r="D910" s="2"/>
      <c r="AJ910" s="4"/>
    </row>
    <row r="911" ht="12.75" customHeight="1">
      <c r="C911" s="2"/>
      <c r="D911" s="2"/>
      <c r="AJ911" s="4"/>
    </row>
    <row r="912" ht="12.75" customHeight="1">
      <c r="C912" s="2"/>
      <c r="D912" s="2"/>
      <c r="AJ912" s="4"/>
    </row>
    <row r="913" ht="12.75" customHeight="1">
      <c r="C913" s="2"/>
      <c r="D913" s="2"/>
      <c r="AJ913" s="4"/>
    </row>
    <row r="914" ht="12.75" customHeight="1">
      <c r="C914" s="2"/>
      <c r="D914" s="2"/>
      <c r="AJ914" s="4"/>
    </row>
    <row r="915" ht="12.75" customHeight="1">
      <c r="C915" s="2"/>
      <c r="D915" s="2"/>
      <c r="AJ915" s="4"/>
    </row>
    <row r="916" ht="12.75" customHeight="1">
      <c r="C916" s="2"/>
      <c r="D916" s="2"/>
      <c r="AJ916" s="4"/>
    </row>
    <row r="917" ht="12.75" customHeight="1">
      <c r="C917" s="2"/>
      <c r="D917" s="2"/>
      <c r="AJ917" s="4"/>
    </row>
    <row r="918" ht="12.75" customHeight="1">
      <c r="C918" s="2"/>
      <c r="D918" s="2"/>
      <c r="AJ918" s="4"/>
    </row>
    <row r="919" ht="12.75" customHeight="1">
      <c r="C919" s="2"/>
      <c r="D919" s="2"/>
      <c r="AJ919" s="4"/>
    </row>
    <row r="920" ht="12.75" customHeight="1">
      <c r="C920" s="2"/>
      <c r="D920" s="2"/>
      <c r="AJ920" s="4"/>
    </row>
    <row r="921" ht="12.75" customHeight="1">
      <c r="C921" s="2"/>
      <c r="D921" s="2"/>
      <c r="AJ921" s="4"/>
    </row>
    <row r="922" ht="12.75" customHeight="1">
      <c r="C922" s="2"/>
      <c r="D922" s="2"/>
      <c r="AJ922" s="4"/>
    </row>
    <row r="923" ht="12.75" customHeight="1">
      <c r="C923" s="2"/>
      <c r="D923" s="2"/>
      <c r="AJ923" s="4"/>
    </row>
    <row r="924" ht="12.75" customHeight="1">
      <c r="C924" s="2"/>
      <c r="D924" s="2"/>
      <c r="AJ924" s="4"/>
    </row>
    <row r="925" ht="12.75" customHeight="1">
      <c r="C925" s="2"/>
      <c r="D925" s="2"/>
      <c r="AJ925" s="4"/>
    </row>
    <row r="926" ht="12.75" customHeight="1">
      <c r="C926" s="2"/>
      <c r="D926" s="2"/>
      <c r="AJ926" s="4"/>
    </row>
    <row r="927" ht="12.75" customHeight="1">
      <c r="C927" s="2"/>
      <c r="D927" s="2"/>
      <c r="AJ927" s="4"/>
    </row>
    <row r="928" ht="12.75" customHeight="1">
      <c r="C928" s="2"/>
      <c r="D928" s="2"/>
      <c r="AJ928" s="4"/>
    </row>
    <row r="929" ht="12.75" customHeight="1">
      <c r="C929" s="2"/>
      <c r="D929" s="2"/>
      <c r="AJ929" s="4"/>
    </row>
    <row r="930" ht="12.75" customHeight="1">
      <c r="C930" s="2"/>
      <c r="D930" s="2"/>
      <c r="AJ930" s="4"/>
    </row>
    <row r="931" ht="12.75" customHeight="1">
      <c r="C931" s="2"/>
      <c r="D931" s="2"/>
      <c r="AJ931" s="4"/>
    </row>
    <row r="932" ht="12.75" customHeight="1">
      <c r="C932" s="2"/>
      <c r="D932" s="2"/>
      <c r="AJ932" s="4"/>
    </row>
    <row r="933" ht="12.75" customHeight="1">
      <c r="C933" s="2"/>
      <c r="D933" s="2"/>
      <c r="AJ933" s="4"/>
    </row>
    <row r="934" ht="12.75" customHeight="1">
      <c r="C934" s="2"/>
      <c r="D934" s="2"/>
      <c r="AJ934" s="4"/>
    </row>
    <row r="935" ht="12.75" customHeight="1">
      <c r="C935" s="2"/>
      <c r="D935" s="2"/>
      <c r="AJ935" s="4"/>
    </row>
    <row r="936" ht="12.75" customHeight="1">
      <c r="C936" s="2"/>
      <c r="D936" s="2"/>
      <c r="AJ936" s="4"/>
    </row>
    <row r="937" ht="12.75" customHeight="1">
      <c r="C937" s="2"/>
      <c r="D937" s="2"/>
      <c r="AJ937" s="4"/>
    </row>
    <row r="938" ht="12.75" customHeight="1">
      <c r="C938" s="2"/>
      <c r="D938" s="2"/>
      <c r="AJ938" s="4"/>
    </row>
    <row r="939" ht="12.75" customHeight="1">
      <c r="C939" s="2"/>
      <c r="D939" s="2"/>
      <c r="AJ939" s="4"/>
    </row>
    <row r="940" ht="12.75" customHeight="1">
      <c r="C940" s="2"/>
      <c r="D940" s="2"/>
      <c r="AJ940" s="4"/>
    </row>
    <row r="941" ht="12.75" customHeight="1">
      <c r="C941" s="2"/>
      <c r="D941" s="2"/>
      <c r="AJ941" s="4"/>
    </row>
    <row r="942" ht="12.75" customHeight="1">
      <c r="C942" s="2"/>
      <c r="D942" s="2"/>
      <c r="AJ942" s="4"/>
    </row>
    <row r="943" ht="12.75" customHeight="1">
      <c r="C943" s="2"/>
      <c r="D943" s="2"/>
      <c r="AJ943" s="4"/>
    </row>
    <row r="944" ht="12.75" customHeight="1">
      <c r="C944" s="2"/>
      <c r="D944" s="2"/>
      <c r="AJ944" s="4"/>
    </row>
    <row r="945" ht="12.75" customHeight="1">
      <c r="C945" s="2"/>
      <c r="D945" s="2"/>
      <c r="AJ945" s="4"/>
    </row>
    <row r="946" ht="12.75" customHeight="1">
      <c r="C946" s="2"/>
      <c r="D946" s="2"/>
      <c r="AJ946" s="4"/>
    </row>
    <row r="947" ht="12.75" customHeight="1">
      <c r="C947" s="2"/>
      <c r="D947" s="2"/>
      <c r="AJ947" s="4"/>
    </row>
    <row r="948" ht="12.75" customHeight="1">
      <c r="C948" s="2"/>
      <c r="D948" s="2"/>
      <c r="AJ948" s="4"/>
    </row>
    <row r="949" ht="12.75" customHeight="1">
      <c r="C949" s="2"/>
      <c r="D949" s="2"/>
      <c r="AJ949" s="4"/>
    </row>
    <row r="950" ht="12.75" customHeight="1">
      <c r="C950" s="2"/>
      <c r="D950" s="2"/>
      <c r="AJ950" s="4"/>
    </row>
    <row r="951" ht="12.75" customHeight="1">
      <c r="C951" s="2"/>
      <c r="D951" s="2"/>
      <c r="AJ951" s="4"/>
    </row>
    <row r="952" ht="12.75" customHeight="1">
      <c r="C952" s="2"/>
      <c r="D952" s="2"/>
      <c r="AJ952" s="4"/>
    </row>
    <row r="953" ht="12.75" customHeight="1">
      <c r="C953" s="2"/>
      <c r="D953" s="2"/>
      <c r="AJ953" s="4"/>
    </row>
    <row r="954" ht="12.75" customHeight="1">
      <c r="C954" s="2"/>
      <c r="D954" s="2"/>
      <c r="AJ954" s="4"/>
    </row>
    <row r="955" ht="12.75" customHeight="1">
      <c r="C955" s="2"/>
      <c r="D955" s="2"/>
      <c r="AJ955" s="4"/>
    </row>
    <row r="956" ht="12.75" customHeight="1">
      <c r="C956" s="2"/>
      <c r="D956" s="2"/>
      <c r="AJ956" s="4"/>
    </row>
    <row r="957" ht="12.75" customHeight="1">
      <c r="C957" s="2"/>
      <c r="D957" s="2"/>
      <c r="AJ957" s="4"/>
    </row>
    <row r="958" ht="12.75" customHeight="1">
      <c r="C958" s="2"/>
      <c r="D958" s="2"/>
      <c r="AJ958" s="4"/>
    </row>
    <row r="959" ht="12.75" customHeight="1">
      <c r="C959" s="2"/>
      <c r="D959" s="2"/>
      <c r="AJ959" s="4"/>
    </row>
    <row r="960" ht="12.75" customHeight="1">
      <c r="C960" s="2"/>
      <c r="D960" s="2"/>
      <c r="AJ960" s="4"/>
    </row>
    <row r="961" ht="12.75" customHeight="1">
      <c r="C961" s="2"/>
      <c r="D961" s="2"/>
      <c r="AJ961" s="4"/>
    </row>
    <row r="962" ht="12.75" customHeight="1">
      <c r="C962" s="2"/>
      <c r="D962" s="2"/>
      <c r="AJ962" s="4"/>
    </row>
    <row r="963" ht="12.75" customHeight="1">
      <c r="C963" s="2"/>
      <c r="D963" s="2"/>
      <c r="AJ963" s="4"/>
    </row>
    <row r="964" ht="12.75" customHeight="1">
      <c r="C964" s="2"/>
      <c r="D964" s="2"/>
      <c r="AJ964" s="4"/>
    </row>
    <row r="965" ht="12.75" customHeight="1">
      <c r="C965" s="2"/>
      <c r="D965" s="2"/>
      <c r="AJ965" s="4"/>
    </row>
    <row r="966" ht="12.75" customHeight="1">
      <c r="C966" s="2"/>
      <c r="D966" s="2"/>
      <c r="AJ966" s="4"/>
    </row>
    <row r="967" ht="12.75" customHeight="1">
      <c r="C967" s="2"/>
      <c r="D967" s="2"/>
      <c r="AJ967" s="4"/>
    </row>
    <row r="968" ht="12.75" customHeight="1">
      <c r="C968" s="2"/>
      <c r="D968" s="2"/>
      <c r="AJ968" s="4"/>
    </row>
    <row r="969" ht="12.75" customHeight="1">
      <c r="C969" s="2"/>
      <c r="D969" s="2"/>
      <c r="AJ969" s="4"/>
    </row>
    <row r="970" ht="12.75" customHeight="1">
      <c r="C970" s="2"/>
      <c r="D970" s="2"/>
      <c r="AJ970" s="4"/>
    </row>
    <row r="971" ht="12.75" customHeight="1">
      <c r="C971" s="2"/>
      <c r="D971" s="2"/>
      <c r="AJ971" s="4"/>
    </row>
    <row r="972" ht="12.75" customHeight="1">
      <c r="C972" s="2"/>
      <c r="D972" s="2"/>
      <c r="AJ972" s="4"/>
    </row>
    <row r="973" ht="12.75" customHeight="1">
      <c r="C973" s="2"/>
      <c r="D973" s="2"/>
      <c r="AJ973" s="4"/>
    </row>
    <row r="974" ht="12.75" customHeight="1">
      <c r="C974" s="2"/>
      <c r="D974" s="2"/>
      <c r="AJ974" s="4"/>
    </row>
    <row r="975" ht="12.75" customHeight="1">
      <c r="C975" s="2"/>
      <c r="D975" s="2"/>
      <c r="AJ975" s="4"/>
    </row>
    <row r="976" ht="12.75" customHeight="1">
      <c r="C976" s="2"/>
      <c r="D976" s="2"/>
      <c r="AJ976" s="4"/>
    </row>
    <row r="977" ht="12.75" customHeight="1">
      <c r="C977" s="2"/>
      <c r="D977" s="2"/>
      <c r="AJ977" s="4"/>
    </row>
    <row r="978" ht="12.75" customHeight="1">
      <c r="C978" s="2"/>
      <c r="D978" s="2"/>
      <c r="AJ978" s="4"/>
    </row>
    <row r="979" ht="12.75" customHeight="1">
      <c r="C979" s="2"/>
      <c r="D979" s="2"/>
      <c r="AJ979" s="4"/>
    </row>
    <row r="980" ht="12.75" customHeight="1">
      <c r="C980" s="2"/>
      <c r="D980" s="2"/>
      <c r="AJ980" s="4"/>
    </row>
    <row r="981" ht="12.75" customHeight="1">
      <c r="C981" s="2"/>
      <c r="D981" s="2"/>
      <c r="AJ981" s="4"/>
    </row>
    <row r="982" ht="12.75" customHeight="1">
      <c r="C982" s="2"/>
      <c r="D982" s="2"/>
      <c r="AJ982" s="4"/>
    </row>
    <row r="983" ht="12.75" customHeight="1">
      <c r="C983" s="2"/>
      <c r="D983" s="2"/>
      <c r="AJ983" s="4"/>
    </row>
    <row r="984" ht="12.75" customHeight="1">
      <c r="C984" s="2"/>
      <c r="D984" s="2"/>
      <c r="AJ984" s="4"/>
    </row>
    <row r="985" ht="12.75" customHeight="1">
      <c r="C985" s="2"/>
      <c r="D985" s="2"/>
      <c r="AJ985" s="4"/>
    </row>
    <row r="986" ht="12.75" customHeight="1">
      <c r="C986" s="2"/>
      <c r="D986" s="2"/>
      <c r="AJ986" s="4"/>
    </row>
    <row r="987" ht="12.75" customHeight="1">
      <c r="C987" s="2"/>
      <c r="D987" s="2"/>
      <c r="AJ987" s="4"/>
    </row>
    <row r="988" ht="12.75" customHeight="1">
      <c r="C988" s="2"/>
      <c r="D988" s="2"/>
      <c r="AJ988" s="4"/>
    </row>
    <row r="989" ht="12.75" customHeight="1">
      <c r="C989" s="2"/>
      <c r="D989" s="2"/>
      <c r="AJ989" s="4"/>
    </row>
    <row r="990" ht="12.75" customHeight="1">
      <c r="C990" s="2"/>
      <c r="D990" s="2"/>
      <c r="AJ990" s="4"/>
    </row>
    <row r="991" ht="12.75" customHeight="1">
      <c r="C991" s="2"/>
      <c r="D991" s="2"/>
      <c r="AJ991" s="4"/>
    </row>
    <row r="992" ht="12.75" customHeight="1">
      <c r="C992" s="2"/>
      <c r="D992" s="2"/>
      <c r="AJ992" s="4"/>
    </row>
    <row r="993" ht="12.75" customHeight="1">
      <c r="C993" s="2"/>
      <c r="D993" s="2"/>
      <c r="AJ993" s="4"/>
    </row>
    <row r="994" ht="12.75" customHeight="1">
      <c r="C994" s="2"/>
      <c r="D994" s="2"/>
      <c r="AJ994" s="4"/>
    </row>
    <row r="995" ht="12.75" customHeight="1">
      <c r="C995" s="2"/>
      <c r="D995" s="2"/>
      <c r="AJ995" s="4"/>
    </row>
    <row r="996" ht="12.75" customHeight="1">
      <c r="C996" s="2"/>
      <c r="D996" s="2"/>
      <c r="AJ996" s="4"/>
    </row>
    <row r="997" ht="12.75" customHeight="1">
      <c r="C997" s="2"/>
      <c r="D997" s="2"/>
      <c r="AJ997" s="4"/>
    </row>
    <row r="998" ht="12.75" customHeight="1">
      <c r="C998" s="2"/>
      <c r="D998" s="2"/>
      <c r="AJ998" s="4"/>
    </row>
    <row r="999" ht="12.75" customHeight="1">
      <c r="C999" s="2"/>
      <c r="D999" s="2"/>
      <c r="AJ999" s="4"/>
    </row>
    <row r="1000" ht="12.75" customHeight="1">
      <c r="C1000" s="2"/>
      <c r="D1000" s="2"/>
      <c r="AJ1000" s="4"/>
    </row>
  </sheetData>
  <printOptions/>
  <pageMargins bottom="0.1968503937007874" footer="0.0" header="0.0" left="0.15748031496062992" right="0.15748031496062992" top="0.1968503937007874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0"/>
    <col customWidth="1" min="3" max="3" width="10.71"/>
    <col customWidth="1" min="4" max="4" width="13.29"/>
    <col customWidth="1" min="5" max="5" width="11.0"/>
    <col customWidth="1" min="6" max="7" width="10.86"/>
    <col customWidth="1" min="8" max="8" width="7.43"/>
    <col customWidth="1" min="9" max="10" width="9.14"/>
    <col customWidth="1" min="11" max="13" width="9.57"/>
    <col customWidth="1" min="14" max="14" width="10.14"/>
    <col customWidth="1" min="15" max="15" width="19.14"/>
    <col customWidth="1" min="16" max="16" width="10.71"/>
    <col customWidth="1" min="17" max="17" width="9.71"/>
    <col customWidth="1" min="18" max="18" width="8.86"/>
    <col customWidth="1" min="19" max="19" width="10.71"/>
    <col customWidth="1" min="20" max="20" width="8.86"/>
    <col customWidth="1" min="21" max="21" width="10.0"/>
    <col customWidth="1" min="22" max="22" width="8.86"/>
    <col customWidth="1" min="23" max="26" width="8.71"/>
  </cols>
  <sheetData>
    <row r="1" ht="12.75" customHeight="1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  <c r="O1" s="2"/>
      <c r="P1" s="2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2.75" customHeigh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"/>
      <c r="N2" s="2"/>
      <c r="O2" s="2"/>
      <c r="P2" s="2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75" customHeight="1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  <c r="O3" s="2"/>
      <c r="P3" s="2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2"/>
      <c r="N4" s="2"/>
      <c r="O4" s="2"/>
      <c r="P4" s="2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2.75" customHeight="1">
      <c r="A5" s="1" t="s">
        <v>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"/>
      <c r="N5" s="2"/>
      <c r="O5" s="2"/>
      <c r="P5" s="2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2.75" customHeight="1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2.7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85</v>
      </c>
      <c r="F7" s="20" t="s">
        <v>86</v>
      </c>
      <c r="G7" s="20" t="s">
        <v>87</v>
      </c>
      <c r="H7" s="20" t="s">
        <v>38</v>
      </c>
      <c r="I7" s="20" t="s">
        <v>88</v>
      </c>
      <c r="J7" s="20" t="s">
        <v>89</v>
      </c>
      <c r="K7" s="14" t="s">
        <v>7</v>
      </c>
      <c r="L7" s="20" t="s">
        <v>90</v>
      </c>
      <c r="M7" s="2" t="s">
        <v>13</v>
      </c>
      <c r="N7" s="2" t="s">
        <v>8</v>
      </c>
      <c r="O7" s="2" t="s">
        <v>9</v>
      </c>
      <c r="P7" s="6" t="s">
        <v>91</v>
      </c>
      <c r="Q7" s="8" t="s">
        <v>92</v>
      </c>
      <c r="R7" s="7" t="s">
        <v>93</v>
      </c>
      <c r="S7" s="8" t="s">
        <v>13</v>
      </c>
      <c r="T7" s="8" t="s">
        <v>38</v>
      </c>
      <c r="U7" s="8"/>
      <c r="V7" s="8"/>
      <c r="W7" s="14"/>
      <c r="X7" s="14"/>
      <c r="Y7" s="14"/>
      <c r="Z7" s="14"/>
    </row>
    <row r="8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  <c r="N8" s="2"/>
      <c r="O8" s="2"/>
      <c r="P8" s="2"/>
      <c r="Q8" s="2"/>
      <c r="R8" s="7"/>
      <c r="S8" s="8"/>
      <c r="T8" s="8"/>
      <c r="U8" s="8"/>
      <c r="V8" s="8"/>
      <c r="W8" s="14"/>
      <c r="X8" s="14"/>
      <c r="Y8" s="14"/>
      <c r="Z8" s="14"/>
    </row>
    <row r="9" ht="12.75" customHeight="1">
      <c r="A9" s="11">
        <v>43556.0</v>
      </c>
      <c r="B9" s="2" t="s">
        <v>39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15134.62</v>
      </c>
      <c r="O9" s="2"/>
      <c r="P9" s="2"/>
      <c r="Q9" s="2"/>
      <c r="R9" s="2"/>
      <c r="S9" s="2"/>
      <c r="T9" s="2"/>
      <c r="U9" s="2"/>
      <c r="V9" s="2"/>
      <c r="W9" s="14"/>
      <c r="X9" s="14"/>
      <c r="Y9" s="14"/>
      <c r="Z9" s="14"/>
    </row>
    <row r="10" ht="12.75" customHeight="1">
      <c r="A10" s="11">
        <v>43556.0</v>
      </c>
      <c r="B10" s="2" t="s">
        <v>94</v>
      </c>
      <c r="C10" s="2"/>
      <c r="D10" s="2"/>
      <c r="E10" s="2"/>
      <c r="F10" s="2"/>
      <c r="G10" s="2"/>
      <c r="H10" s="2"/>
      <c r="I10" s="2"/>
      <c r="J10" s="2">
        <v>869.0</v>
      </c>
      <c r="K10" s="2"/>
      <c r="L10" s="2"/>
      <c r="M10" s="2">
        <v>869.0</v>
      </c>
      <c r="N10" s="2">
        <f t="shared" ref="N10:N63" si="1">N9+M10-S10</f>
        <v>16003.62</v>
      </c>
      <c r="O10" s="2"/>
      <c r="P10" s="2"/>
      <c r="Q10" s="2"/>
      <c r="R10" s="2"/>
      <c r="S10" s="2"/>
      <c r="T10" s="2"/>
      <c r="U10" s="2"/>
      <c r="V10" s="2"/>
      <c r="W10" s="14"/>
      <c r="X10" s="14"/>
      <c r="Y10" s="14"/>
      <c r="Z10" s="14"/>
    </row>
    <row r="11" ht="12.75" customHeight="1">
      <c r="A11" s="11">
        <v>43564.0</v>
      </c>
      <c r="B11" s="2" t="s">
        <v>95</v>
      </c>
      <c r="C11" s="2"/>
      <c r="D11" s="2"/>
      <c r="E11" s="2">
        <v>0.6</v>
      </c>
      <c r="F11" s="2"/>
      <c r="G11" s="2"/>
      <c r="H11" s="2"/>
      <c r="I11" s="2"/>
      <c r="J11" s="2"/>
      <c r="K11" s="2"/>
      <c r="L11" s="2"/>
      <c r="M11" s="2">
        <v>0.6</v>
      </c>
      <c r="N11" s="2">
        <f t="shared" si="1"/>
        <v>16004.22</v>
      </c>
      <c r="O11" s="2"/>
      <c r="P11" s="2"/>
      <c r="Q11" s="2"/>
      <c r="R11" s="2"/>
      <c r="S11" s="2"/>
      <c r="T11" s="2"/>
      <c r="U11" s="2"/>
      <c r="V11" s="2"/>
      <c r="W11" s="14"/>
      <c r="X11" s="14"/>
      <c r="Y11" s="14"/>
      <c r="Z11" s="14"/>
    </row>
    <row r="12" ht="12.75" customHeight="1">
      <c r="A12" s="11">
        <v>43567.0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14004.22</v>
      </c>
      <c r="O12" s="2" t="s">
        <v>96</v>
      </c>
      <c r="P12" s="2"/>
      <c r="Q12" s="2"/>
      <c r="R12" s="2"/>
      <c r="S12" s="2">
        <v>2000.0</v>
      </c>
      <c r="T12" s="2"/>
      <c r="U12" s="2"/>
      <c r="V12" s="2"/>
      <c r="W12" s="14"/>
      <c r="X12" s="14"/>
      <c r="Y12" s="14"/>
      <c r="Z12" s="14"/>
    </row>
    <row r="13" ht="12.75" customHeight="1">
      <c r="A13" s="11">
        <v>43580.0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11504.22</v>
      </c>
      <c r="O13" s="2" t="s">
        <v>96</v>
      </c>
      <c r="P13" s="2"/>
      <c r="Q13" s="2"/>
      <c r="R13" s="2"/>
      <c r="S13" s="2">
        <v>2500.0</v>
      </c>
      <c r="T13" s="2"/>
      <c r="U13" s="2"/>
      <c r="V13" s="2"/>
      <c r="W13" s="14"/>
      <c r="X13" s="14"/>
      <c r="Y13" s="14"/>
      <c r="Z13" s="14"/>
    </row>
    <row r="14" ht="12.75" customHeight="1">
      <c r="A14" s="11">
        <v>43581.0</v>
      </c>
      <c r="B14" s="2" t="s">
        <v>97</v>
      </c>
      <c r="C14" s="2">
        <v>8534.79</v>
      </c>
      <c r="D14" s="2"/>
      <c r="E14" s="2"/>
      <c r="F14" s="2"/>
      <c r="G14" s="2"/>
      <c r="H14" s="2"/>
      <c r="I14" s="2"/>
      <c r="J14" s="2"/>
      <c r="K14" s="2"/>
      <c r="L14" s="2"/>
      <c r="M14" s="2">
        <v>8534.79</v>
      </c>
      <c r="N14" s="2">
        <f t="shared" si="1"/>
        <v>20039.01</v>
      </c>
      <c r="O14" s="2"/>
      <c r="P14" s="2"/>
      <c r="Q14" s="2"/>
      <c r="R14" s="2"/>
      <c r="S14" s="2"/>
      <c r="T14" s="2"/>
      <c r="U14" s="2"/>
      <c r="V14" s="2"/>
      <c r="W14" s="14"/>
      <c r="X14" s="14"/>
      <c r="Y14" s="14"/>
      <c r="Z14" s="14"/>
    </row>
    <row r="15" ht="12.75" customHeight="1">
      <c r="A15" s="11">
        <v>43594.0</v>
      </c>
      <c r="B15" s="2" t="s">
        <v>42</v>
      </c>
      <c r="C15" s="2"/>
      <c r="D15" s="2"/>
      <c r="E15" s="2"/>
      <c r="F15" s="2"/>
      <c r="G15" s="2"/>
      <c r="H15" s="2">
        <v>2314.0</v>
      </c>
      <c r="I15" s="2"/>
      <c r="J15" s="2"/>
      <c r="K15" s="2"/>
      <c r="L15" s="2"/>
      <c r="M15" s="2">
        <v>2314.0</v>
      </c>
      <c r="N15" s="2">
        <f t="shared" si="1"/>
        <v>22353.01</v>
      </c>
      <c r="O15" s="2"/>
      <c r="P15" s="2"/>
      <c r="Q15" s="2"/>
      <c r="R15" s="2"/>
      <c r="S15" s="2"/>
      <c r="T15" s="2"/>
      <c r="U15" s="2"/>
      <c r="V15" s="2"/>
      <c r="W15" s="14"/>
      <c r="X15" s="14"/>
      <c r="Y15" s="14"/>
      <c r="Z15" s="14"/>
    </row>
    <row r="16" ht="12.75" customHeight="1">
      <c r="A16" s="11">
        <v>43594.0</v>
      </c>
      <c r="B16" s="2" t="s">
        <v>95</v>
      </c>
      <c r="C16" s="2"/>
      <c r="D16" s="2"/>
      <c r="E16" s="2">
        <v>0.7</v>
      </c>
      <c r="F16" s="2"/>
      <c r="G16" s="2"/>
      <c r="H16" s="2"/>
      <c r="I16" s="2"/>
      <c r="J16" s="2"/>
      <c r="K16" s="2"/>
      <c r="L16" s="2"/>
      <c r="M16" s="2">
        <v>0.7</v>
      </c>
      <c r="N16" s="2">
        <f t="shared" si="1"/>
        <v>22353.71</v>
      </c>
      <c r="O16" s="2"/>
      <c r="P16" s="2"/>
      <c r="Q16" s="2"/>
      <c r="R16" s="2"/>
      <c r="S16" s="2"/>
      <c r="T16" s="2"/>
      <c r="U16" s="2"/>
      <c r="V16" s="2"/>
      <c r="W16" s="14"/>
      <c r="X16" s="14"/>
      <c r="Y16" s="14"/>
      <c r="Z16" s="14"/>
    </row>
    <row r="17" ht="12.75" customHeight="1">
      <c r="A17" s="11">
        <v>43626.0</v>
      </c>
      <c r="B17" s="2" t="s">
        <v>95</v>
      </c>
      <c r="C17" s="2"/>
      <c r="D17" s="2"/>
      <c r="E17" s="2">
        <v>0.98</v>
      </c>
      <c r="F17" s="2"/>
      <c r="G17" s="2"/>
      <c r="H17" s="2"/>
      <c r="I17" s="2"/>
      <c r="J17" s="2"/>
      <c r="K17" s="2"/>
      <c r="L17" s="2"/>
      <c r="M17" s="2">
        <v>0.98</v>
      </c>
      <c r="N17" s="2">
        <f t="shared" si="1"/>
        <v>22354.69</v>
      </c>
      <c r="O17" s="2"/>
      <c r="P17" s="2"/>
      <c r="Q17" s="2"/>
      <c r="R17" s="2"/>
      <c r="S17" s="2"/>
      <c r="T17" s="2"/>
      <c r="U17" s="2"/>
      <c r="V17" s="2"/>
      <c r="W17" s="14"/>
      <c r="X17" s="14"/>
      <c r="Y17" s="14"/>
      <c r="Z17" s="14"/>
    </row>
    <row r="18" ht="12.75" customHeight="1">
      <c r="A18" s="11">
        <v>43630.0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17354.69</v>
      </c>
      <c r="O18" s="2" t="s">
        <v>96</v>
      </c>
      <c r="P18" s="2"/>
      <c r="Q18" s="2"/>
      <c r="R18" s="2"/>
      <c r="S18" s="2">
        <v>5000.0</v>
      </c>
      <c r="T18" s="2"/>
      <c r="U18" s="2"/>
      <c r="V18" s="2"/>
      <c r="W18" s="14"/>
      <c r="X18" s="14"/>
      <c r="Y18" s="14"/>
      <c r="Z18" s="14"/>
    </row>
    <row r="19" ht="12.75" customHeight="1">
      <c r="A19" s="11">
        <v>43636.0</v>
      </c>
      <c r="B19" s="2" t="s">
        <v>44</v>
      </c>
      <c r="C19" s="2"/>
      <c r="D19" s="2"/>
      <c r="E19" s="2"/>
      <c r="F19" s="2"/>
      <c r="G19" s="2"/>
      <c r="H19" s="2"/>
      <c r="I19" s="2"/>
      <c r="J19" s="2"/>
      <c r="K19" s="2">
        <v>6180.0</v>
      </c>
      <c r="L19" s="2"/>
      <c r="M19" s="2">
        <v>6180.0</v>
      </c>
      <c r="N19" s="2">
        <f t="shared" si="1"/>
        <v>23534.69</v>
      </c>
      <c r="O19" s="2"/>
      <c r="P19" s="2"/>
      <c r="Q19" s="2"/>
      <c r="R19" s="2"/>
      <c r="S19" s="2"/>
      <c r="T19" s="2"/>
      <c r="U19" s="2"/>
      <c r="V19" s="2"/>
      <c r="W19" s="14"/>
      <c r="X19" s="14"/>
      <c r="Y19" s="14"/>
      <c r="Z19" s="14"/>
    </row>
    <row r="20" ht="12.75" customHeight="1">
      <c r="A20" s="11">
        <v>43655.0</v>
      </c>
      <c r="B20" s="2" t="s">
        <v>95</v>
      </c>
      <c r="C20" s="2"/>
      <c r="D20" s="2"/>
      <c r="E20" s="2">
        <v>0.88</v>
      </c>
      <c r="F20" s="2"/>
      <c r="G20" s="2"/>
      <c r="H20" s="2"/>
      <c r="I20" s="2"/>
      <c r="J20" s="2"/>
      <c r="K20" s="2"/>
      <c r="L20" s="2"/>
      <c r="M20" s="2">
        <v>0.88</v>
      </c>
      <c r="N20" s="2">
        <f t="shared" si="1"/>
        <v>23535.57</v>
      </c>
      <c r="O20" s="2"/>
      <c r="P20" s="2"/>
      <c r="Q20" s="2"/>
      <c r="R20" s="2"/>
      <c r="S20" s="2"/>
      <c r="T20" s="2"/>
      <c r="U20" s="2"/>
      <c r="V20" s="2"/>
      <c r="W20" s="14"/>
      <c r="X20" s="14"/>
      <c r="Y20" s="14"/>
      <c r="Z20" s="14"/>
    </row>
    <row r="21" ht="12.75" customHeight="1">
      <c r="A21" s="11">
        <v>43658.0</v>
      </c>
      <c r="B21" s="2" t="s">
        <v>98</v>
      </c>
      <c r="C21" s="2"/>
      <c r="D21" s="2"/>
      <c r="E21" s="2"/>
      <c r="F21" s="2"/>
      <c r="G21" s="2"/>
      <c r="H21" s="2"/>
      <c r="I21" s="2"/>
      <c r="J21" s="2"/>
      <c r="K21" s="2"/>
      <c r="L21" s="2">
        <v>7.0</v>
      </c>
      <c r="M21" s="2">
        <v>7.0</v>
      </c>
      <c r="N21" s="2">
        <f t="shared" si="1"/>
        <v>23542.57</v>
      </c>
      <c r="O21" s="2"/>
      <c r="P21" s="2"/>
      <c r="Q21" s="2"/>
      <c r="R21" s="2"/>
      <c r="S21" s="2"/>
      <c r="T21" s="2"/>
      <c r="U21" s="2"/>
      <c r="V21" s="2"/>
      <c r="W21" s="14"/>
      <c r="X21" s="14"/>
      <c r="Y21" s="14"/>
      <c r="Z21" s="14"/>
    </row>
    <row r="22" ht="12.75" customHeight="1">
      <c r="A22" s="11">
        <v>43658.0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19542.57</v>
      </c>
      <c r="O22" s="2" t="s">
        <v>96</v>
      </c>
      <c r="P22" s="2"/>
      <c r="Q22" s="2"/>
      <c r="R22" s="2"/>
      <c r="S22" s="2">
        <v>4000.0</v>
      </c>
      <c r="T22" s="2"/>
      <c r="U22" s="2"/>
      <c r="V22" s="2"/>
      <c r="W22" s="14"/>
      <c r="X22" s="14"/>
      <c r="Y22" s="14"/>
      <c r="Z22" s="14"/>
    </row>
    <row r="23" ht="12.75" customHeight="1">
      <c r="A23" s="11">
        <v>43678.0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9542.57</v>
      </c>
      <c r="O23" s="2" t="s">
        <v>96</v>
      </c>
      <c r="P23" s="2"/>
      <c r="Q23" s="2"/>
      <c r="R23" s="2"/>
      <c r="S23" s="2">
        <v>10000.0</v>
      </c>
      <c r="T23" s="2"/>
      <c r="U23" s="2"/>
      <c r="V23" s="2"/>
      <c r="W23" s="14"/>
      <c r="X23" s="14"/>
      <c r="Y23" s="14"/>
      <c r="Z23" s="14"/>
    </row>
    <row r="24" ht="12.75" customHeight="1">
      <c r="A24" s="11">
        <v>43686.0</v>
      </c>
      <c r="B24" s="2" t="s">
        <v>99</v>
      </c>
      <c r="C24" s="2"/>
      <c r="D24" s="2"/>
      <c r="E24" s="2"/>
      <c r="F24" s="2"/>
      <c r="G24" s="2"/>
      <c r="H24" s="2"/>
      <c r="I24" s="2">
        <v>400.0</v>
      </c>
      <c r="J24" s="2"/>
      <c r="K24" s="2"/>
      <c r="L24" s="2"/>
      <c r="M24" s="2">
        <v>400.0</v>
      </c>
      <c r="N24" s="2">
        <f t="shared" si="1"/>
        <v>9942.57</v>
      </c>
      <c r="O24" s="2"/>
      <c r="P24" s="2"/>
      <c r="Q24" s="2"/>
      <c r="R24" s="2"/>
      <c r="S24" s="2"/>
      <c r="T24" s="2"/>
      <c r="U24" s="2"/>
      <c r="V24" s="2"/>
      <c r="W24" s="14"/>
      <c r="X24" s="14"/>
      <c r="Y24" s="14"/>
      <c r="Z24" s="14"/>
    </row>
    <row r="25" ht="12.75" customHeight="1">
      <c r="A25" s="11">
        <v>43686.0</v>
      </c>
      <c r="B25" s="2" t="s">
        <v>95</v>
      </c>
      <c r="C25" s="2"/>
      <c r="D25" s="2"/>
      <c r="E25" s="2">
        <v>0.72</v>
      </c>
      <c r="F25" s="2"/>
      <c r="G25" s="2"/>
      <c r="H25" s="2"/>
      <c r="I25" s="2"/>
      <c r="J25" s="2"/>
      <c r="K25" s="2"/>
      <c r="L25" s="2"/>
      <c r="M25" s="2">
        <v>0.72</v>
      </c>
      <c r="N25" s="2">
        <f t="shared" si="1"/>
        <v>9943.29</v>
      </c>
      <c r="O25" s="2"/>
      <c r="P25" s="2"/>
      <c r="Q25" s="2"/>
      <c r="R25" s="2"/>
      <c r="S25" s="2"/>
      <c r="T25" s="2"/>
      <c r="U25" s="2"/>
      <c r="V25" s="2"/>
      <c r="W25" s="14"/>
      <c r="X25" s="14"/>
      <c r="Y25" s="14"/>
      <c r="Z25" s="14"/>
    </row>
    <row r="26" ht="12.75" customHeight="1">
      <c r="A26" s="11">
        <v>43720.0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1"/>
        <v>8943.29</v>
      </c>
      <c r="O26" s="2" t="s">
        <v>96</v>
      </c>
      <c r="P26" s="2"/>
      <c r="Q26" s="2"/>
      <c r="R26" s="2"/>
      <c r="S26" s="2">
        <v>1000.0</v>
      </c>
      <c r="T26" s="2"/>
      <c r="U26" s="2"/>
      <c r="V26" s="2"/>
      <c r="W26" s="14"/>
      <c r="X26" s="14"/>
      <c r="Y26" s="14"/>
      <c r="Z26" s="14"/>
    </row>
    <row r="27" ht="12.75" customHeight="1">
      <c r="A27" s="11">
        <v>43710.0</v>
      </c>
      <c r="B27" s="2" t="s">
        <v>80</v>
      </c>
      <c r="C27" s="2"/>
      <c r="D27" s="2"/>
      <c r="E27" s="2"/>
      <c r="F27" s="2"/>
      <c r="G27" s="2"/>
      <c r="H27" s="2"/>
      <c r="I27" s="2"/>
      <c r="J27" s="2">
        <v>869.93</v>
      </c>
      <c r="K27" s="2"/>
      <c r="L27" s="2"/>
      <c r="M27" s="2">
        <v>869.93</v>
      </c>
      <c r="N27" s="2">
        <f t="shared" si="1"/>
        <v>9813.22</v>
      </c>
      <c r="O27" s="2"/>
      <c r="P27" s="2"/>
      <c r="Q27" s="2"/>
      <c r="R27" s="2"/>
      <c r="S27" s="2"/>
      <c r="T27" s="2"/>
      <c r="U27" s="2"/>
      <c r="V27" s="2"/>
      <c r="W27" s="14"/>
      <c r="X27" s="14"/>
      <c r="Y27" s="14"/>
      <c r="Z27" s="14"/>
    </row>
    <row r="28" ht="12.75" customHeight="1">
      <c r="A28" s="11">
        <v>43717.0</v>
      </c>
      <c r="B28" s="2" t="s">
        <v>95</v>
      </c>
      <c r="C28" s="2"/>
      <c r="D28" s="2"/>
      <c r="E28" s="2">
        <v>0.39</v>
      </c>
      <c r="F28" s="2"/>
      <c r="G28" s="2"/>
      <c r="H28" s="2"/>
      <c r="I28" s="2"/>
      <c r="J28" s="2"/>
      <c r="K28" s="2"/>
      <c r="L28" s="2"/>
      <c r="M28" s="2">
        <v>0.39</v>
      </c>
      <c r="N28" s="2">
        <f t="shared" si="1"/>
        <v>9813.61</v>
      </c>
      <c r="O28" s="2"/>
      <c r="P28" s="2"/>
      <c r="Q28" s="2"/>
      <c r="R28" s="2"/>
      <c r="S28" s="2"/>
      <c r="T28" s="2"/>
      <c r="U28" s="2"/>
      <c r="V28" s="2"/>
      <c r="W28" s="14"/>
      <c r="X28" s="14"/>
      <c r="Y28" s="14"/>
      <c r="Z28" s="14"/>
    </row>
    <row r="29" ht="12.75" customHeight="1">
      <c r="A29" s="11">
        <v>43719.0</v>
      </c>
      <c r="B29" s="2" t="s">
        <v>100</v>
      </c>
      <c r="C29" s="2"/>
      <c r="D29" s="2">
        <v>15.0</v>
      </c>
      <c r="E29" s="2"/>
      <c r="F29" s="2"/>
      <c r="G29" s="2"/>
      <c r="H29" s="2"/>
      <c r="I29" s="2"/>
      <c r="J29" s="2"/>
      <c r="K29" s="2"/>
      <c r="L29" s="2"/>
      <c r="M29" s="2">
        <v>15.0</v>
      </c>
      <c r="N29" s="2">
        <f t="shared" si="1"/>
        <v>9828.61</v>
      </c>
      <c r="O29" s="2"/>
      <c r="P29" s="2"/>
      <c r="Q29" s="2"/>
      <c r="R29" s="2"/>
      <c r="S29" s="2"/>
      <c r="T29" s="2"/>
      <c r="U29" s="2"/>
      <c r="V29" s="2"/>
      <c r="W29" s="14"/>
      <c r="X29" s="14"/>
      <c r="Y29" s="14"/>
      <c r="Z29" s="14"/>
    </row>
    <row r="30" ht="12.75" customHeight="1">
      <c r="A30" s="11">
        <v>43733.0</v>
      </c>
      <c r="B30" s="2" t="s">
        <v>101</v>
      </c>
      <c r="C30" s="2"/>
      <c r="D30" s="2">
        <v>7.5</v>
      </c>
      <c r="E30" s="2"/>
      <c r="F30" s="2"/>
      <c r="G30" s="2"/>
      <c r="H30" s="2"/>
      <c r="I30" s="2"/>
      <c r="J30" s="2"/>
      <c r="K30" s="2"/>
      <c r="L30" s="2"/>
      <c r="M30" s="2">
        <v>7.5</v>
      </c>
      <c r="N30" s="2">
        <f t="shared" si="1"/>
        <v>9836.11</v>
      </c>
      <c r="O30" s="2"/>
      <c r="P30" s="2"/>
      <c r="Q30" s="2"/>
      <c r="R30" s="2"/>
      <c r="S30" s="2"/>
      <c r="T30" s="2"/>
      <c r="U30" s="2"/>
      <c r="V30" s="2"/>
      <c r="W30" s="14"/>
      <c r="X30" s="14"/>
      <c r="Y30" s="14"/>
      <c r="Z30" s="14"/>
    </row>
    <row r="31" ht="12.75" customHeight="1">
      <c r="A31" s="11">
        <v>43735.0</v>
      </c>
      <c r="B31" s="2" t="s">
        <v>97</v>
      </c>
      <c r="C31" s="2">
        <v>8692.0</v>
      </c>
      <c r="D31" s="2"/>
      <c r="E31" s="2"/>
      <c r="F31" s="2"/>
      <c r="G31" s="2"/>
      <c r="H31" s="2"/>
      <c r="I31" s="2"/>
      <c r="J31" s="2"/>
      <c r="K31" s="2"/>
      <c r="L31" s="2"/>
      <c r="M31" s="2">
        <v>8692.0</v>
      </c>
      <c r="N31" s="2">
        <f t="shared" si="1"/>
        <v>18528.11</v>
      </c>
      <c r="O31" s="2"/>
      <c r="P31" s="2"/>
      <c r="Q31" s="2"/>
      <c r="R31" s="2"/>
      <c r="S31" s="2"/>
      <c r="T31" s="2"/>
      <c r="U31" s="2"/>
      <c r="V31" s="2"/>
      <c r="W31" s="14"/>
      <c r="X31" s="14"/>
      <c r="Y31" s="14"/>
      <c r="Z31" s="14"/>
    </row>
    <row r="32" ht="12.75" customHeight="1">
      <c r="A32" s="11">
        <v>43738.0</v>
      </c>
      <c r="B32" s="2" t="s">
        <v>102</v>
      </c>
      <c r="C32" s="2"/>
      <c r="D32" s="2">
        <v>7.5</v>
      </c>
      <c r="E32" s="2"/>
      <c r="F32" s="2"/>
      <c r="G32" s="2"/>
      <c r="H32" s="2"/>
      <c r="I32" s="2"/>
      <c r="J32" s="2"/>
      <c r="K32" s="2"/>
      <c r="L32" s="2"/>
      <c r="M32" s="2">
        <v>7.5</v>
      </c>
      <c r="N32" s="2">
        <f t="shared" si="1"/>
        <v>18535.61</v>
      </c>
      <c r="O32" s="2"/>
      <c r="P32" s="2"/>
      <c r="Q32" s="2"/>
      <c r="R32" s="2"/>
      <c r="S32" s="2"/>
      <c r="T32" s="2"/>
      <c r="U32" s="2"/>
      <c r="V32" s="2"/>
      <c r="W32" s="14"/>
      <c r="X32" s="14"/>
      <c r="Y32" s="14"/>
      <c r="Z32" s="14"/>
    </row>
    <row r="33" ht="12.75" customHeight="1">
      <c r="A33" s="11">
        <v>43746.0</v>
      </c>
      <c r="B33" s="2" t="s">
        <v>103</v>
      </c>
      <c r="C33" s="2"/>
      <c r="D33" s="2">
        <v>7.5</v>
      </c>
      <c r="E33" s="2"/>
      <c r="F33" s="2"/>
      <c r="G33" s="2"/>
      <c r="H33" s="2"/>
      <c r="I33" s="2"/>
      <c r="J33" s="2"/>
      <c r="K33" s="2"/>
      <c r="L33" s="2"/>
      <c r="M33" s="2">
        <v>7.5</v>
      </c>
      <c r="N33" s="2">
        <f t="shared" si="1"/>
        <v>18543.11</v>
      </c>
      <c r="O33" s="2"/>
      <c r="P33" s="2"/>
      <c r="Q33" s="2"/>
      <c r="R33" s="2"/>
      <c r="S33" s="2"/>
      <c r="T33" s="2"/>
      <c r="U33" s="2"/>
      <c r="V33" s="2"/>
      <c r="W33" s="14"/>
      <c r="X33" s="14"/>
      <c r="Y33" s="14"/>
      <c r="Z33" s="14"/>
    </row>
    <row r="34" ht="12.75" customHeight="1">
      <c r="A34" s="11">
        <v>43747.0</v>
      </c>
      <c r="B34" s="2" t="s">
        <v>95</v>
      </c>
      <c r="C34" s="2"/>
      <c r="D34" s="2"/>
      <c r="E34" s="2">
        <v>0.56</v>
      </c>
      <c r="F34" s="2"/>
      <c r="G34" s="2"/>
      <c r="H34" s="2"/>
      <c r="I34" s="2"/>
      <c r="J34" s="2"/>
      <c r="K34" s="2"/>
      <c r="L34" s="2"/>
      <c r="M34" s="2">
        <v>0.56</v>
      </c>
      <c r="N34" s="2">
        <f t="shared" si="1"/>
        <v>18543.67</v>
      </c>
      <c r="O34" s="2"/>
      <c r="P34" s="2"/>
      <c r="Q34" s="2"/>
      <c r="R34" s="2"/>
      <c r="S34" s="2"/>
      <c r="T34" s="2"/>
      <c r="U34" s="2"/>
      <c r="V34" s="2"/>
      <c r="W34" s="14"/>
      <c r="X34" s="14"/>
      <c r="Y34" s="14"/>
      <c r="Z34" s="14"/>
    </row>
    <row r="35" ht="12.75" customHeight="1">
      <c r="A35" s="11">
        <v>43748.0</v>
      </c>
      <c r="B35" s="2" t="s">
        <v>104</v>
      </c>
      <c r="C35" s="2"/>
      <c r="D35" s="2"/>
      <c r="E35" s="2"/>
      <c r="F35" s="2"/>
      <c r="G35" s="2"/>
      <c r="H35" s="2"/>
      <c r="I35" s="2"/>
      <c r="J35" s="2"/>
      <c r="K35" s="2"/>
      <c r="L35" s="2">
        <v>30.0</v>
      </c>
      <c r="M35" s="2">
        <v>30.0</v>
      </c>
      <c r="N35" s="2">
        <f t="shared" si="1"/>
        <v>18573.67</v>
      </c>
      <c r="O35" s="2"/>
      <c r="P35" s="2"/>
      <c r="Q35" s="2"/>
      <c r="R35" s="2"/>
      <c r="S35" s="2"/>
      <c r="T35" s="2"/>
      <c r="U35" s="2"/>
      <c r="V35" s="2"/>
      <c r="W35" s="14"/>
      <c r="X35" s="14"/>
      <c r="Y35" s="14"/>
      <c r="Z35" s="14"/>
    </row>
    <row r="36" ht="12.75" customHeight="1">
      <c r="A36" s="11">
        <v>43748.0</v>
      </c>
      <c r="B36" s="2" t="s">
        <v>105</v>
      </c>
      <c r="C36" s="2"/>
      <c r="D36" s="2"/>
      <c r="E36" s="2"/>
      <c r="F36" s="2"/>
      <c r="G36" s="2"/>
      <c r="H36" s="2"/>
      <c r="I36" s="2"/>
      <c r="J36" s="2"/>
      <c r="K36" s="2"/>
      <c r="L36" s="2">
        <v>30.0</v>
      </c>
      <c r="M36" s="2">
        <v>30.0</v>
      </c>
      <c r="N36" s="2">
        <f t="shared" si="1"/>
        <v>18603.67</v>
      </c>
      <c r="O36" s="2"/>
      <c r="P36" s="2"/>
      <c r="Q36" s="2"/>
      <c r="R36" s="2"/>
      <c r="S36" s="2"/>
      <c r="T36" s="2"/>
      <c r="U36" s="2"/>
      <c r="V36" s="2"/>
      <c r="W36" s="14"/>
      <c r="X36" s="14"/>
      <c r="Y36" s="14"/>
      <c r="Z36" s="14"/>
    </row>
    <row r="37" ht="12.75" customHeight="1">
      <c r="A37" s="11">
        <v>43752.0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f t="shared" si="1"/>
        <v>13603.67</v>
      </c>
      <c r="O37" s="2" t="s">
        <v>96</v>
      </c>
      <c r="P37" s="2"/>
      <c r="Q37" s="2"/>
      <c r="R37" s="2"/>
      <c r="S37" s="2">
        <v>5000.0</v>
      </c>
      <c r="T37" s="2"/>
      <c r="U37" s="2"/>
      <c r="V37" s="2"/>
      <c r="W37" s="14"/>
      <c r="X37" s="14"/>
      <c r="Y37" s="14"/>
      <c r="Z37" s="14"/>
    </row>
    <row r="38" ht="12.75" customHeight="1">
      <c r="A38" s="11">
        <v>43755.0</v>
      </c>
      <c r="B38" s="2" t="s">
        <v>100</v>
      </c>
      <c r="C38" s="2"/>
      <c r="D38" s="2"/>
      <c r="E38" s="2"/>
      <c r="F38" s="2"/>
      <c r="G38" s="2"/>
      <c r="H38" s="2"/>
      <c r="I38" s="2"/>
      <c r="J38" s="2"/>
      <c r="K38" s="2"/>
      <c r="L38" s="2">
        <v>30.0</v>
      </c>
      <c r="M38" s="2">
        <v>30.0</v>
      </c>
      <c r="N38" s="2">
        <f t="shared" si="1"/>
        <v>13633.67</v>
      </c>
      <c r="O38" s="2"/>
      <c r="P38" s="2"/>
      <c r="Q38" s="2"/>
      <c r="R38" s="2"/>
      <c r="S38" s="2"/>
      <c r="T38" s="2"/>
      <c r="U38" s="2"/>
      <c r="V38" s="2"/>
      <c r="W38" s="14"/>
      <c r="X38" s="14"/>
      <c r="Y38" s="14"/>
      <c r="Z38" s="14"/>
    </row>
    <row r="39" ht="12.75" customHeight="1">
      <c r="A39" s="11">
        <v>43759.0</v>
      </c>
      <c r="B39" s="2" t="s">
        <v>106</v>
      </c>
      <c r="C39" s="2"/>
      <c r="D39" s="2"/>
      <c r="E39" s="2"/>
      <c r="F39" s="2"/>
      <c r="G39" s="2"/>
      <c r="H39" s="2"/>
      <c r="I39" s="2"/>
      <c r="J39" s="2"/>
      <c r="K39" s="2"/>
      <c r="L39" s="2">
        <v>60.0</v>
      </c>
      <c r="M39" s="2">
        <v>60.0</v>
      </c>
      <c r="N39" s="2">
        <f t="shared" si="1"/>
        <v>13693.67</v>
      </c>
      <c r="O39" s="2"/>
      <c r="P39" s="2"/>
      <c r="Q39" s="2"/>
      <c r="R39" s="2"/>
      <c r="S39" s="2"/>
      <c r="T39" s="2"/>
      <c r="U39" s="2"/>
      <c r="V39" s="2"/>
      <c r="W39" s="14"/>
      <c r="X39" s="14"/>
      <c r="Y39" s="14"/>
      <c r="Z39" s="14"/>
    </row>
    <row r="40" ht="12.75" customHeight="1">
      <c r="A40" s="11">
        <v>43760.0</v>
      </c>
      <c r="B40" s="2" t="s">
        <v>107</v>
      </c>
      <c r="C40" s="2"/>
      <c r="D40" s="2"/>
      <c r="E40" s="2"/>
      <c r="F40" s="2"/>
      <c r="G40" s="2"/>
      <c r="H40" s="2"/>
      <c r="I40" s="2"/>
      <c r="J40" s="2"/>
      <c r="K40" s="2"/>
      <c r="L40" s="2">
        <v>60.0</v>
      </c>
      <c r="M40" s="2">
        <v>60.0</v>
      </c>
      <c r="N40" s="2">
        <f t="shared" si="1"/>
        <v>13753.67</v>
      </c>
      <c r="O40" s="2"/>
      <c r="P40" s="2"/>
      <c r="Q40" s="2"/>
      <c r="R40" s="2"/>
      <c r="S40" s="2"/>
      <c r="T40" s="2"/>
      <c r="U40" s="2"/>
      <c r="V40" s="2"/>
      <c r="W40" s="14"/>
      <c r="X40" s="14"/>
      <c r="Y40" s="14"/>
      <c r="Z40" s="14"/>
    </row>
    <row r="41" ht="12.75" customHeight="1">
      <c r="A41" s="11">
        <v>43760.0</v>
      </c>
      <c r="B41" s="2" t="s">
        <v>108</v>
      </c>
      <c r="C41" s="2"/>
      <c r="D41" s="2"/>
      <c r="E41" s="2"/>
      <c r="F41" s="2"/>
      <c r="G41" s="2"/>
      <c r="H41" s="2"/>
      <c r="I41" s="2"/>
      <c r="J41" s="2"/>
      <c r="K41" s="2"/>
      <c r="L41" s="2">
        <v>50.0</v>
      </c>
      <c r="M41" s="2">
        <v>50.0</v>
      </c>
      <c r="N41" s="2">
        <f t="shared" si="1"/>
        <v>13803.67</v>
      </c>
      <c r="O41" s="2"/>
      <c r="P41" s="2"/>
      <c r="Q41" s="2"/>
      <c r="R41" s="2"/>
      <c r="S41" s="2"/>
      <c r="T41" s="2"/>
      <c r="U41" s="2"/>
      <c r="V41" s="2"/>
      <c r="W41" s="14"/>
      <c r="X41" s="14"/>
      <c r="Y41" s="14"/>
      <c r="Z41" s="14"/>
    </row>
    <row r="42" ht="12.75" customHeight="1">
      <c r="A42" s="11">
        <v>43767.0</v>
      </c>
      <c r="B42" s="2" t="s">
        <v>109</v>
      </c>
      <c r="C42" s="2"/>
      <c r="D42" s="2"/>
      <c r="E42" s="2"/>
      <c r="F42" s="2"/>
      <c r="G42" s="2"/>
      <c r="H42" s="2"/>
      <c r="I42" s="2"/>
      <c r="J42" s="2"/>
      <c r="K42" s="2"/>
      <c r="L42" s="2">
        <v>30.0</v>
      </c>
      <c r="M42" s="2">
        <v>30.0</v>
      </c>
      <c r="N42" s="2">
        <f t="shared" si="1"/>
        <v>13833.67</v>
      </c>
      <c r="O42" s="2"/>
      <c r="P42" s="2"/>
      <c r="Q42" s="2"/>
      <c r="R42" s="2"/>
      <c r="S42" s="2"/>
      <c r="T42" s="2"/>
      <c r="U42" s="2"/>
      <c r="V42" s="2"/>
      <c r="W42" s="14"/>
      <c r="X42" s="14"/>
      <c r="Y42" s="14"/>
      <c r="Z42" s="14"/>
    </row>
    <row r="43" ht="12.75" customHeight="1">
      <c r="A43" s="11">
        <v>43770.0</v>
      </c>
      <c r="B43" s="2" t="s">
        <v>110</v>
      </c>
      <c r="C43" s="2"/>
      <c r="D43" s="2"/>
      <c r="E43" s="2"/>
      <c r="F43" s="2"/>
      <c r="G43" s="2"/>
      <c r="H43" s="2"/>
      <c r="I43" s="2"/>
      <c r="J43" s="2"/>
      <c r="K43" s="2"/>
      <c r="L43" s="2">
        <v>90.0</v>
      </c>
      <c r="M43" s="2">
        <v>90.0</v>
      </c>
      <c r="N43" s="2">
        <f t="shared" si="1"/>
        <v>13923.67</v>
      </c>
      <c r="O43" s="2"/>
      <c r="P43" s="2"/>
      <c r="Q43" s="2"/>
      <c r="R43" s="2"/>
      <c r="S43" s="2"/>
      <c r="T43" s="2"/>
      <c r="U43" s="2"/>
      <c r="V43" s="2"/>
      <c r="W43" s="14"/>
      <c r="X43" s="14"/>
      <c r="Y43" s="14"/>
      <c r="Z43" s="14"/>
    </row>
    <row r="44" ht="12.75" customHeight="1">
      <c r="A44" s="11">
        <v>43773.0</v>
      </c>
      <c r="B44" s="2" t="s">
        <v>111</v>
      </c>
      <c r="C44" s="2"/>
      <c r="D44" s="2"/>
      <c r="E44" s="2"/>
      <c r="F44" s="14"/>
      <c r="G44" s="14"/>
      <c r="H44" s="14"/>
      <c r="I44" s="14"/>
      <c r="J44" s="14"/>
      <c r="K44" s="2"/>
      <c r="L44" s="2">
        <v>30.0</v>
      </c>
      <c r="M44" s="2">
        <v>30.0</v>
      </c>
      <c r="N44" s="2">
        <f t="shared" si="1"/>
        <v>13953.67</v>
      </c>
      <c r="O44" s="2"/>
      <c r="P44" s="2"/>
      <c r="Q44" s="2"/>
      <c r="R44" s="2"/>
      <c r="S44" s="2"/>
      <c r="T44" s="2"/>
      <c r="U44" s="2"/>
      <c r="V44" s="2"/>
      <c r="W44" s="14"/>
      <c r="X44" s="14"/>
      <c r="Y44" s="14"/>
      <c r="Z44" s="14"/>
    </row>
    <row r="45" ht="12.75" customHeight="1">
      <c r="A45" s="11">
        <v>43780.0</v>
      </c>
      <c r="B45" s="2" t="s">
        <v>112</v>
      </c>
      <c r="C45" s="2"/>
      <c r="D45" s="2"/>
      <c r="E45" s="2"/>
      <c r="F45" s="14"/>
      <c r="G45" s="2">
        <v>1248.0</v>
      </c>
      <c r="H45" s="14"/>
      <c r="I45" s="14"/>
      <c r="J45" s="14"/>
      <c r="K45" s="2"/>
      <c r="L45" s="2"/>
      <c r="M45" s="2">
        <v>1248.0</v>
      </c>
      <c r="N45" s="2">
        <f t="shared" si="1"/>
        <v>15201.67</v>
      </c>
      <c r="O45" s="2"/>
      <c r="P45" s="2"/>
      <c r="Q45" s="2"/>
      <c r="R45" s="2"/>
      <c r="S45" s="2"/>
      <c r="T45" s="2"/>
      <c r="U45" s="2"/>
      <c r="V45" s="2"/>
      <c r="W45" s="14"/>
      <c r="X45" s="14"/>
      <c r="Y45" s="14"/>
      <c r="Z45" s="14"/>
    </row>
    <row r="46" ht="12.75" customHeight="1">
      <c r="A46" s="11">
        <v>43780.0</v>
      </c>
      <c r="B46" s="2" t="s">
        <v>95</v>
      </c>
      <c r="C46" s="2"/>
      <c r="D46" s="2"/>
      <c r="E46" s="2">
        <v>0.65</v>
      </c>
      <c r="F46" s="14"/>
      <c r="G46" s="14"/>
      <c r="H46" s="14"/>
      <c r="I46" s="14"/>
      <c r="J46" s="14"/>
      <c r="K46" s="2"/>
      <c r="L46" s="2"/>
      <c r="M46" s="2">
        <v>0.65</v>
      </c>
      <c r="N46" s="2">
        <f t="shared" si="1"/>
        <v>15202.32</v>
      </c>
      <c r="O46" s="2"/>
      <c r="P46" s="2"/>
      <c r="Q46" s="2"/>
      <c r="R46" s="2"/>
      <c r="S46" s="2"/>
      <c r="T46" s="2"/>
      <c r="U46" s="2"/>
      <c r="V46" s="2"/>
      <c r="W46" s="14"/>
      <c r="X46" s="14"/>
      <c r="Y46" s="14"/>
      <c r="Z46" s="14"/>
    </row>
    <row r="47" ht="12.75" customHeight="1">
      <c r="A47" s="11">
        <v>43784.0</v>
      </c>
      <c r="B47" s="2"/>
      <c r="C47" s="2"/>
      <c r="D47" s="2"/>
      <c r="E47" s="2"/>
      <c r="F47" s="14"/>
      <c r="G47" s="14"/>
      <c r="H47" s="14"/>
      <c r="I47" s="14"/>
      <c r="J47" s="14"/>
      <c r="K47" s="2"/>
      <c r="L47" s="2"/>
      <c r="M47" s="2"/>
      <c r="N47" s="2">
        <f t="shared" si="1"/>
        <v>13202.32</v>
      </c>
      <c r="O47" s="2" t="s">
        <v>96</v>
      </c>
      <c r="P47" s="2"/>
      <c r="Q47" s="2"/>
      <c r="R47" s="2"/>
      <c r="S47" s="2">
        <v>2000.0</v>
      </c>
      <c r="T47" s="2"/>
      <c r="U47" s="2"/>
      <c r="V47" s="2"/>
      <c r="W47" s="14"/>
      <c r="X47" s="14"/>
      <c r="Y47" s="14"/>
      <c r="Z47" s="14"/>
    </row>
    <row r="48" ht="12.75" customHeight="1">
      <c r="A48" s="11">
        <v>43808.0</v>
      </c>
      <c r="B48" s="2" t="s">
        <v>95</v>
      </c>
      <c r="C48" s="2"/>
      <c r="D48" s="2"/>
      <c r="E48" s="2">
        <v>0.51</v>
      </c>
      <c r="F48" s="14"/>
      <c r="G48" s="14"/>
      <c r="H48" s="14"/>
      <c r="I48" s="14"/>
      <c r="J48" s="14"/>
      <c r="K48" s="2"/>
      <c r="L48" s="2"/>
      <c r="M48" s="2">
        <v>0.51</v>
      </c>
      <c r="N48" s="2">
        <f t="shared" si="1"/>
        <v>13202.83</v>
      </c>
      <c r="O48" s="2"/>
      <c r="P48" s="2"/>
      <c r="Q48" s="2"/>
      <c r="R48" s="2"/>
      <c r="S48" s="2"/>
      <c r="T48" s="2"/>
      <c r="U48" s="2"/>
      <c r="V48" s="2"/>
      <c r="W48" s="14"/>
      <c r="X48" s="14"/>
      <c r="Y48" s="14"/>
      <c r="Z48" s="14"/>
    </row>
    <row r="49" ht="12.75" customHeight="1">
      <c r="A49" s="11">
        <v>43817.0</v>
      </c>
      <c r="B49" s="2"/>
      <c r="C49" s="2"/>
      <c r="D49" s="2"/>
      <c r="E49" s="2"/>
      <c r="F49" s="14"/>
      <c r="G49" s="14"/>
      <c r="H49" s="14"/>
      <c r="I49" s="14"/>
      <c r="J49" s="14"/>
      <c r="K49" s="2"/>
      <c r="L49" s="2"/>
      <c r="M49" s="2"/>
      <c r="N49" s="2">
        <f t="shared" si="1"/>
        <v>10052.83</v>
      </c>
      <c r="O49" s="2" t="s">
        <v>96</v>
      </c>
      <c r="P49" s="2"/>
      <c r="Q49" s="2"/>
      <c r="R49" s="2"/>
      <c r="S49" s="2">
        <v>3150.0</v>
      </c>
      <c r="T49" s="2"/>
      <c r="U49" s="2"/>
      <c r="V49" s="2"/>
      <c r="W49" s="14"/>
      <c r="X49" s="14"/>
      <c r="Y49" s="14"/>
      <c r="Z49" s="14"/>
    </row>
    <row r="50" ht="12.75" customHeight="1">
      <c r="A50" s="11">
        <v>43830.0</v>
      </c>
      <c r="B50" s="2" t="s">
        <v>113</v>
      </c>
      <c r="C50" s="2"/>
      <c r="D50" s="2">
        <v>15.0</v>
      </c>
      <c r="E50" s="2"/>
      <c r="F50" s="14"/>
      <c r="G50" s="14"/>
      <c r="H50" s="14"/>
      <c r="I50" s="14"/>
      <c r="J50" s="14"/>
      <c r="K50" s="2"/>
      <c r="L50" s="2"/>
      <c r="M50" s="2">
        <v>15.0</v>
      </c>
      <c r="N50" s="2">
        <f t="shared" si="1"/>
        <v>10067.83</v>
      </c>
      <c r="O50" s="2"/>
      <c r="P50" s="2"/>
      <c r="Q50" s="2"/>
      <c r="R50" s="2"/>
      <c r="S50" s="2"/>
      <c r="T50" s="2"/>
      <c r="U50" s="2"/>
      <c r="V50" s="2"/>
      <c r="W50" s="14"/>
      <c r="X50" s="14"/>
      <c r="Y50" s="14"/>
      <c r="Z50" s="14"/>
    </row>
    <row r="51" ht="12.75" customHeight="1">
      <c r="A51" s="11">
        <v>43839.0</v>
      </c>
      <c r="B51" s="2" t="s">
        <v>114</v>
      </c>
      <c r="C51" s="2"/>
      <c r="D51" s="2"/>
      <c r="E51" s="2"/>
      <c r="F51" s="14"/>
      <c r="G51" s="14"/>
      <c r="H51" s="14"/>
      <c r="I51" s="14">
        <v>654.27</v>
      </c>
      <c r="J51" s="14"/>
      <c r="K51" s="2"/>
      <c r="L51" s="2"/>
      <c r="M51" s="2">
        <v>654.27</v>
      </c>
      <c r="N51" s="2">
        <f t="shared" si="1"/>
        <v>10722.1</v>
      </c>
      <c r="O51" s="2"/>
      <c r="P51" s="2"/>
      <c r="Q51" s="2"/>
      <c r="R51" s="2"/>
      <c r="S51" s="2"/>
      <c r="T51" s="2"/>
      <c r="U51" s="2"/>
      <c r="V51" s="2"/>
      <c r="W51" s="14"/>
      <c r="X51" s="14"/>
      <c r="Y51" s="14"/>
      <c r="Z51" s="14"/>
    </row>
    <row r="52" ht="12.75" customHeight="1">
      <c r="A52" s="11">
        <v>43839.0</v>
      </c>
      <c r="B52" s="2" t="s">
        <v>114</v>
      </c>
      <c r="C52" s="2"/>
      <c r="D52" s="2"/>
      <c r="E52" s="2"/>
      <c r="F52" s="14"/>
      <c r="G52" s="14"/>
      <c r="H52" s="14"/>
      <c r="I52" s="14">
        <v>460.89</v>
      </c>
      <c r="J52" s="14"/>
      <c r="K52" s="2"/>
      <c r="L52" s="2"/>
      <c r="M52" s="2">
        <v>460.89</v>
      </c>
      <c r="N52" s="2">
        <f t="shared" si="1"/>
        <v>11182.99</v>
      </c>
      <c r="O52" s="2"/>
      <c r="P52" s="2"/>
      <c r="Q52" s="2"/>
      <c r="R52" s="2"/>
      <c r="S52" s="2"/>
      <c r="T52" s="2"/>
      <c r="U52" s="2"/>
      <c r="V52" s="2"/>
      <c r="W52" s="14"/>
      <c r="X52" s="14"/>
      <c r="Y52" s="14"/>
      <c r="Z52" s="14"/>
    </row>
    <row r="53" ht="12.75" customHeight="1">
      <c r="A53" s="11">
        <v>43839.0</v>
      </c>
      <c r="B53" s="2" t="s">
        <v>95</v>
      </c>
      <c r="C53" s="2"/>
      <c r="D53" s="2"/>
      <c r="E53" s="2">
        <v>0.46</v>
      </c>
      <c r="F53" s="14"/>
      <c r="G53" s="14"/>
      <c r="H53" s="14"/>
      <c r="I53" s="14"/>
      <c r="J53" s="14"/>
      <c r="K53" s="2"/>
      <c r="L53" s="2"/>
      <c r="M53" s="2">
        <v>0.46</v>
      </c>
      <c r="N53" s="2">
        <f t="shared" si="1"/>
        <v>11183.45</v>
      </c>
      <c r="O53" s="2"/>
      <c r="P53" s="2"/>
      <c r="Q53" s="2"/>
      <c r="R53" s="2"/>
      <c r="S53" s="2"/>
      <c r="T53" s="2"/>
      <c r="U53" s="2"/>
      <c r="V53" s="2"/>
      <c r="W53" s="14"/>
      <c r="X53" s="14"/>
      <c r="Y53" s="14"/>
      <c r="Z53" s="14"/>
    </row>
    <row r="54" ht="12.75" customHeight="1">
      <c r="A54" s="11">
        <v>43850.0</v>
      </c>
      <c r="B54" s="2" t="s">
        <v>115</v>
      </c>
      <c r="C54" s="2"/>
      <c r="D54" s="2">
        <v>22.5</v>
      </c>
      <c r="E54" s="2"/>
      <c r="F54" s="14"/>
      <c r="G54" s="14"/>
      <c r="H54" s="14"/>
      <c r="I54" s="14"/>
      <c r="J54" s="14"/>
      <c r="K54" s="2"/>
      <c r="L54" s="2"/>
      <c r="M54" s="2">
        <v>22.5</v>
      </c>
      <c r="N54" s="2">
        <f t="shared" si="1"/>
        <v>11205.95</v>
      </c>
      <c r="O54" s="2"/>
      <c r="P54" s="2"/>
      <c r="Q54" s="2"/>
      <c r="R54" s="2"/>
      <c r="S54" s="2"/>
      <c r="T54" s="2"/>
      <c r="U54" s="2"/>
      <c r="V54" s="2"/>
      <c r="W54" s="14"/>
      <c r="X54" s="14"/>
      <c r="Y54" s="14"/>
      <c r="Z54" s="14"/>
    </row>
    <row r="55" ht="12.75" customHeight="1">
      <c r="A55" s="11">
        <v>43852.0</v>
      </c>
      <c r="B55" s="2" t="s">
        <v>116</v>
      </c>
      <c r="C55" s="2"/>
      <c r="D55" s="2">
        <v>30.0</v>
      </c>
      <c r="E55" s="2"/>
      <c r="F55" s="14"/>
      <c r="G55" s="14"/>
      <c r="H55" s="14"/>
      <c r="I55" s="14"/>
      <c r="J55" s="14"/>
      <c r="K55" s="2"/>
      <c r="L55" s="2"/>
      <c r="M55" s="2">
        <v>30.0</v>
      </c>
      <c r="N55" s="2">
        <f t="shared" si="1"/>
        <v>11235.95</v>
      </c>
      <c r="O55" s="2"/>
      <c r="P55" s="2"/>
      <c r="Q55" s="2"/>
      <c r="R55" s="2"/>
      <c r="S55" s="2"/>
      <c r="T55" s="2"/>
      <c r="U55" s="2"/>
      <c r="V55" s="2"/>
      <c r="W55" s="14"/>
      <c r="X55" s="14"/>
      <c r="Y55" s="14"/>
      <c r="Z55" s="14"/>
    </row>
    <row r="56" ht="12.75" customHeight="1">
      <c r="A56" s="11">
        <v>43871.0</v>
      </c>
      <c r="B56" s="2" t="s">
        <v>95</v>
      </c>
      <c r="C56" s="2"/>
      <c r="D56" s="2"/>
      <c r="E56" s="2">
        <v>0.49</v>
      </c>
      <c r="F56" s="14"/>
      <c r="G56" s="14"/>
      <c r="H56" s="14"/>
      <c r="I56" s="14"/>
      <c r="J56" s="14"/>
      <c r="K56" s="2"/>
      <c r="L56" s="2"/>
      <c r="M56" s="2">
        <v>0.49</v>
      </c>
      <c r="N56" s="2">
        <f t="shared" si="1"/>
        <v>11236.44</v>
      </c>
      <c r="O56" s="2"/>
      <c r="P56" s="2"/>
      <c r="Q56" s="2"/>
      <c r="R56" s="2"/>
      <c r="S56" s="2"/>
      <c r="T56" s="2"/>
      <c r="U56" s="2"/>
      <c r="V56" s="2"/>
      <c r="W56" s="14"/>
      <c r="X56" s="14"/>
      <c r="Y56" s="14"/>
      <c r="Z56" s="14"/>
    </row>
    <row r="57" ht="12.75" customHeight="1">
      <c r="A57" s="11">
        <v>43880.0</v>
      </c>
      <c r="B57" s="2"/>
      <c r="C57" s="2"/>
      <c r="D57" s="2"/>
      <c r="E57" s="2"/>
      <c r="F57" s="14"/>
      <c r="G57" s="14"/>
      <c r="H57" s="14"/>
      <c r="I57" s="14"/>
      <c r="J57" s="14"/>
      <c r="K57" s="2"/>
      <c r="L57" s="2"/>
      <c r="M57" s="2"/>
      <c r="N57" s="2">
        <f t="shared" si="1"/>
        <v>10236.44</v>
      </c>
      <c r="O57" s="2" t="s">
        <v>96</v>
      </c>
      <c r="P57" s="2"/>
      <c r="Q57" s="2"/>
      <c r="R57" s="2"/>
      <c r="S57" s="2">
        <v>1000.0</v>
      </c>
      <c r="T57" s="2"/>
      <c r="U57" s="2"/>
      <c r="V57" s="2"/>
      <c r="W57" s="14"/>
      <c r="X57" s="14"/>
      <c r="Y57" s="14"/>
      <c r="Z57" s="14"/>
    </row>
    <row r="58" ht="12.75" customHeight="1">
      <c r="A58" s="11">
        <v>43881.0</v>
      </c>
      <c r="B58" s="2" t="s">
        <v>117</v>
      </c>
      <c r="C58" s="2"/>
      <c r="D58" s="2"/>
      <c r="E58" s="2"/>
      <c r="F58" s="14"/>
      <c r="G58" s="14"/>
      <c r="H58" s="14"/>
      <c r="I58" s="14"/>
      <c r="J58" s="14"/>
      <c r="K58" s="2"/>
      <c r="L58" s="2">
        <v>600.0</v>
      </c>
      <c r="M58" s="2">
        <v>600.0</v>
      </c>
      <c r="N58" s="2">
        <f t="shared" si="1"/>
        <v>10836.44</v>
      </c>
      <c r="O58" s="2"/>
      <c r="P58" s="2"/>
      <c r="Q58" s="2"/>
      <c r="R58" s="2"/>
      <c r="S58" s="2"/>
      <c r="T58" s="2"/>
      <c r="U58" s="2"/>
      <c r="V58" s="2"/>
      <c r="W58" s="14"/>
      <c r="X58" s="14"/>
      <c r="Y58" s="14"/>
      <c r="Z58" s="14"/>
    </row>
    <row r="59" ht="12.75" customHeight="1">
      <c r="A59" s="11">
        <v>43892.0</v>
      </c>
      <c r="B59" s="2" t="s">
        <v>80</v>
      </c>
      <c r="C59" s="2"/>
      <c r="D59" s="2"/>
      <c r="E59" s="2"/>
      <c r="F59" s="14"/>
      <c r="G59" s="14"/>
      <c r="H59" s="14"/>
      <c r="I59" s="14"/>
      <c r="J59" s="2">
        <v>869.0</v>
      </c>
      <c r="K59" s="2"/>
      <c r="L59" s="2"/>
      <c r="M59" s="2">
        <v>869.0</v>
      </c>
      <c r="N59" s="2">
        <f t="shared" si="1"/>
        <v>11705.44</v>
      </c>
      <c r="O59" s="2"/>
      <c r="P59" s="2"/>
      <c r="Q59" s="2"/>
      <c r="R59" s="2"/>
      <c r="S59" s="2"/>
      <c r="T59" s="2"/>
      <c r="U59" s="2"/>
      <c r="V59" s="2"/>
      <c r="W59" s="14"/>
      <c r="X59" s="14"/>
      <c r="Y59" s="14"/>
      <c r="Z59" s="14"/>
    </row>
    <row r="60" ht="12.75" customHeight="1">
      <c r="A60" s="11">
        <v>43899.0</v>
      </c>
      <c r="B60" s="2" t="s">
        <v>95</v>
      </c>
      <c r="C60" s="2"/>
      <c r="D60" s="2"/>
      <c r="E60" s="2">
        <v>0.43</v>
      </c>
      <c r="F60" s="14"/>
      <c r="G60" s="14"/>
      <c r="H60" s="14"/>
      <c r="I60" s="14"/>
      <c r="J60" s="14"/>
      <c r="K60" s="2"/>
      <c r="L60" s="2"/>
      <c r="M60" s="2">
        <v>0.43</v>
      </c>
      <c r="N60" s="2">
        <f t="shared" si="1"/>
        <v>11705.87</v>
      </c>
      <c r="O60" s="2"/>
      <c r="P60" s="2"/>
      <c r="Q60" s="2"/>
      <c r="R60" s="2"/>
      <c r="S60" s="2"/>
      <c r="T60" s="2"/>
      <c r="U60" s="2"/>
      <c r="V60" s="2"/>
      <c r="W60" s="14"/>
      <c r="X60" s="14"/>
      <c r="Y60" s="14"/>
      <c r="Z60" s="14"/>
    </row>
    <row r="61" ht="12.75" customHeight="1">
      <c r="A61" s="11">
        <v>43903.0</v>
      </c>
      <c r="B61" s="2" t="s">
        <v>44</v>
      </c>
      <c r="C61" s="2"/>
      <c r="D61" s="2"/>
      <c r="E61" s="2"/>
      <c r="F61" s="14"/>
      <c r="G61" s="14"/>
      <c r="H61" s="14"/>
      <c r="I61" s="14"/>
      <c r="J61" s="14"/>
      <c r="K61" s="2">
        <v>6397.98</v>
      </c>
      <c r="L61" s="2"/>
      <c r="M61" s="2">
        <v>6397.98</v>
      </c>
      <c r="N61" s="2">
        <f t="shared" si="1"/>
        <v>18103.85</v>
      </c>
      <c r="O61" s="2"/>
      <c r="P61" s="2"/>
      <c r="Q61" s="2"/>
      <c r="R61" s="2"/>
      <c r="S61" s="2"/>
      <c r="T61" s="2"/>
      <c r="U61" s="2"/>
      <c r="V61" s="2"/>
      <c r="W61" s="14"/>
      <c r="X61" s="14"/>
      <c r="Y61" s="14"/>
      <c r="Z61" s="14"/>
    </row>
    <row r="62" ht="12.75" customHeight="1">
      <c r="A62" s="11">
        <v>43903.0</v>
      </c>
      <c r="B62" s="2"/>
      <c r="C62" s="2"/>
      <c r="D62" s="2"/>
      <c r="E62" s="2"/>
      <c r="F62" s="14"/>
      <c r="G62" s="14"/>
      <c r="H62" s="14"/>
      <c r="I62" s="14"/>
      <c r="J62" s="14"/>
      <c r="K62" s="2"/>
      <c r="L62" s="2"/>
      <c r="M62" s="2"/>
      <c r="N62" s="2">
        <f t="shared" si="1"/>
        <v>16603.85</v>
      </c>
      <c r="O62" s="2" t="s">
        <v>96</v>
      </c>
      <c r="P62" s="2"/>
      <c r="Q62" s="2"/>
      <c r="R62" s="2"/>
      <c r="S62" s="2">
        <v>1500.0</v>
      </c>
      <c r="T62" s="2"/>
      <c r="U62" s="2"/>
      <c r="V62" s="2"/>
      <c r="W62" s="14"/>
      <c r="X62" s="14"/>
      <c r="Y62" s="14"/>
      <c r="Z62" s="14"/>
    </row>
    <row r="63" ht="12.75" customHeight="1">
      <c r="A63" s="11">
        <v>43910.0</v>
      </c>
      <c r="B63" s="2" t="s">
        <v>118</v>
      </c>
      <c r="C63" s="2"/>
      <c r="D63" s="2"/>
      <c r="E63" s="2"/>
      <c r="F63" s="21"/>
      <c r="G63" s="21"/>
      <c r="H63" s="21"/>
      <c r="I63" s="19"/>
      <c r="J63" s="2"/>
      <c r="K63" s="2">
        <v>87.4</v>
      </c>
      <c r="L63" s="2"/>
      <c r="M63" s="2">
        <v>87.4</v>
      </c>
      <c r="N63" s="2">
        <f t="shared" si="1"/>
        <v>16691.25</v>
      </c>
      <c r="O63" s="2"/>
      <c r="P63" s="2"/>
      <c r="Q63" s="2"/>
      <c r="R63" s="2"/>
      <c r="S63" s="2"/>
      <c r="T63" s="2"/>
      <c r="U63" s="2"/>
      <c r="V63" s="2"/>
      <c r="W63" s="14"/>
      <c r="X63" s="14"/>
      <c r="Y63" s="14"/>
      <c r="Z63" s="14"/>
    </row>
    <row r="64" ht="12.75" customHeight="1">
      <c r="A64" s="14"/>
      <c r="B64" s="22"/>
      <c r="C64" s="17">
        <f t="shared" ref="C64:F64" si="2">SUM(C9:C63)</f>
        <v>17226.79</v>
      </c>
      <c r="D64" s="17">
        <f t="shared" si="2"/>
        <v>105</v>
      </c>
      <c r="E64" s="17">
        <f t="shared" si="2"/>
        <v>7.37</v>
      </c>
      <c r="F64" s="17">
        <f t="shared" si="2"/>
        <v>0</v>
      </c>
      <c r="G64" s="23">
        <f t="shared" ref="G64:H64" si="3">SUM(G8:G63)</f>
        <v>1248</v>
      </c>
      <c r="H64" s="17">
        <f t="shared" si="3"/>
        <v>2314</v>
      </c>
      <c r="I64" s="23">
        <f t="shared" ref="I64:J64" si="4">SUM(I10:I63)</f>
        <v>1515.16</v>
      </c>
      <c r="J64" s="23">
        <f t="shared" si="4"/>
        <v>2607.93</v>
      </c>
      <c r="K64" s="17">
        <f t="shared" ref="K64:M64" si="5">SUM(K9:K63)</f>
        <v>12665.38</v>
      </c>
      <c r="L64" s="17">
        <f t="shared" si="5"/>
        <v>1017</v>
      </c>
      <c r="M64" s="17">
        <f t="shared" si="5"/>
        <v>38706.63</v>
      </c>
      <c r="N64" s="2"/>
      <c r="O64" s="2"/>
      <c r="P64" s="2"/>
      <c r="Q64" s="2"/>
      <c r="R64" s="2"/>
      <c r="S64" s="17">
        <f>SUM(S9:S63)</f>
        <v>37150</v>
      </c>
      <c r="T64" s="17">
        <f>SUM(T9:T19)</f>
        <v>0</v>
      </c>
      <c r="U64" s="17"/>
      <c r="V64" s="17"/>
      <c r="W64" s="14"/>
      <c r="X64" s="14"/>
      <c r="Y64" s="14"/>
      <c r="Z64" s="14"/>
    </row>
    <row r="65" ht="12.75" customHeight="1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4"/>
      <c r="X65" s="14"/>
      <c r="Y65" s="14"/>
      <c r="Z65" s="14"/>
    </row>
    <row r="66" ht="12.75" customHeight="1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4"/>
      <c r="W66" s="14"/>
      <c r="X66" s="14"/>
      <c r="Y66" s="14"/>
      <c r="Z66" s="14"/>
    </row>
    <row r="67" ht="12.75" customHeight="1">
      <c r="A67" s="14" t="s">
        <v>119</v>
      </c>
      <c r="B67" s="2"/>
      <c r="C67" s="2"/>
      <c r="D67" s="2">
        <f>N9+M64-S64</f>
        <v>16691.25</v>
      </c>
      <c r="E67" s="2"/>
      <c r="F67" s="14"/>
      <c r="G67" s="2"/>
      <c r="H67" s="1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4"/>
      <c r="W67" s="14"/>
      <c r="X67" s="14"/>
      <c r="Y67" s="14"/>
      <c r="Z67" s="14"/>
    </row>
    <row r="68" ht="12.75" customHeight="1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4"/>
      <c r="W68" s="14"/>
      <c r="X68" s="14"/>
      <c r="Y68" s="14"/>
      <c r="Z68" s="14"/>
    </row>
    <row r="69" ht="12.75" customHeight="1">
      <c r="A69" s="14" t="s">
        <v>120</v>
      </c>
      <c r="B69" s="2"/>
      <c r="C69" s="2"/>
      <c r="D69" s="2">
        <v>0.0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4"/>
      <c r="W69" s="14"/>
      <c r="X69" s="14"/>
      <c r="Y69" s="14"/>
      <c r="Z69" s="14"/>
    </row>
    <row r="70" ht="12.75" customHeight="1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4"/>
      <c r="W70" s="14"/>
      <c r="X70" s="14"/>
      <c r="Y70" s="14"/>
      <c r="Z70" s="14"/>
    </row>
    <row r="71" ht="12.75" customHeight="1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4"/>
      <c r="W71" s="14"/>
      <c r="X71" s="14"/>
      <c r="Y71" s="14"/>
      <c r="Z71" s="14"/>
    </row>
    <row r="72" ht="12.75" customHeight="1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9"/>
      <c r="P72" s="2"/>
      <c r="Q72" s="2"/>
      <c r="R72" s="2"/>
      <c r="S72" s="2"/>
      <c r="T72" s="2"/>
      <c r="U72" s="2"/>
      <c r="V72" s="14"/>
      <c r="W72" s="14"/>
      <c r="X72" s="14"/>
      <c r="Y72" s="14"/>
      <c r="Z72" s="14"/>
    </row>
    <row r="73" ht="12.75" customHeight="1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f>SUM(O67:O71)</f>
        <v>0</v>
      </c>
      <c r="P73" s="2"/>
      <c r="Q73" s="2"/>
      <c r="R73" s="2"/>
      <c r="S73" s="2"/>
      <c r="T73" s="2"/>
      <c r="U73" s="2"/>
      <c r="V73" s="14"/>
      <c r="W73" s="14"/>
      <c r="X73" s="14"/>
      <c r="Y73" s="14"/>
      <c r="Z73" s="14"/>
    </row>
    <row r="74" ht="12.75" customHeight="1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4"/>
      <c r="W74" s="14"/>
      <c r="X74" s="14"/>
      <c r="Y74" s="14"/>
      <c r="Z74" s="14"/>
    </row>
    <row r="75" ht="12.75" customHeight="1">
      <c r="A75" s="14" t="s">
        <v>82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v>0.0</v>
      </c>
      <c r="P75" s="2"/>
      <c r="Q75" s="2"/>
      <c r="R75" s="2"/>
      <c r="S75" s="2"/>
      <c r="T75" s="2"/>
      <c r="U75" s="2"/>
      <c r="V75" s="14"/>
      <c r="W75" s="14"/>
      <c r="X75" s="14"/>
      <c r="Y75" s="14"/>
      <c r="Z75" s="14"/>
    </row>
    <row r="76" ht="12.75" customHeight="1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4"/>
      <c r="W76" s="14"/>
      <c r="X76" s="14"/>
      <c r="Y76" s="14"/>
      <c r="Z76" s="14"/>
    </row>
    <row r="77" ht="12.75" customHeight="1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4"/>
      <c r="W77" s="14"/>
      <c r="X77" s="14"/>
      <c r="Y77" s="14"/>
      <c r="Z77" s="14"/>
    </row>
    <row r="78" ht="12.75" customHeight="1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2.75" customHeight="1">
      <c r="A82" s="14" t="s">
        <v>83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7">
        <f>N63</f>
        <v>16691.25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11" width="8.71"/>
    <col customWidth="1" min="12" max="13" width="9.57"/>
    <col customWidth="1" min="14" max="26" width="8.71"/>
  </cols>
  <sheetData>
    <row r="1" ht="12.75" customHeight="1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  <c r="M1" s="2"/>
      <c r="N1" s="2"/>
      <c r="O1" s="14"/>
      <c r="P1" s="14"/>
      <c r="Q1" s="14"/>
      <c r="R1" s="14"/>
    </row>
    <row r="2" ht="12.75" customHeight="1">
      <c r="A2" s="1"/>
      <c r="B2" s="14"/>
      <c r="C2" s="14"/>
      <c r="D2" s="14"/>
      <c r="E2" s="14"/>
      <c r="F2" s="14"/>
      <c r="G2" s="14"/>
      <c r="H2" s="14"/>
      <c r="I2" s="14"/>
      <c r="J2" s="14"/>
      <c r="K2" s="2"/>
      <c r="L2" s="2"/>
      <c r="M2" s="2"/>
      <c r="N2" s="2"/>
      <c r="O2" s="14"/>
      <c r="P2" s="14"/>
      <c r="Q2" s="14"/>
      <c r="R2" s="14"/>
    </row>
    <row r="3" ht="12.75" customHeight="1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2"/>
      <c r="L3" s="2"/>
      <c r="M3" s="2"/>
      <c r="N3" s="2"/>
      <c r="O3" s="14"/>
      <c r="P3" s="14"/>
      <c r="Q3" s="14"/>
      <c r="R3" s="14"/>
    </row>
    <row r="4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2"/>
      <c r="L4" s="2"/>
      <c r="M4" s="2"/>
      <c r="N4" s="2"/>
      <c r="O4" s="14"/>
      <c r="P4" s="14"/>
      <c r="Q4" s="14"/>
      <c r="R4" s="14"/>
    </row>
    <row r="5" ht="12.75" customHeight="1">
      <c r="A5" s="1" t="s">
        <v>84</v>
      </c>
      <c r="B5" s="14"/>
      <c r="C5" s="14"/>
      <c r="D5" s="14"/>
      <c r="E5" s="14"/>
      <c r="F5" s="14"/>
      <c r="G5" s="14"/>
      <c r="H5" s="14"/>
      <c r="I5" s="14"/>
      <c r="J5" s="14"/>
      <c r="K5" s="2"/>
      <c r="L5" s="2"/>
      <c r="M5" s="2"/>
      <c r="N5" s="2"/>
      <c r="O5" s="14"/>
      <c r="P5" s="14"/>
      <c r="Q5" s="14"/>
      <c r="R5" s="14"/>
    </row>
    <row r="6" ht="12.75" customHeight="1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85</v>
      </c>
      <c r="F7" s="20" t="s">
        <v>86</v>
      </c>
      <c r="G7" s="20" t="s">
        <v>87</v>
      </c>
      <c r="H7" s="20" t="s">
        <v>38</v>
      </c>
      <c r="I7" s="20" t="s">
        <v>88</v>
      </c>
      <c r="J7" s="14" t="s">
        <v>7</v>
      </c>
      <c r="K7" s="2" t="s">
        <v>13</v>
      </c>
      <c r="L7" s="2" t="s">
        <v>8</v>
      </c>
      <c r="M7" s="2" t="s">
        <v>9</v>
      </c>
      <c r="N7" s="6" t="s">
        <v>91</v>
      </c>
      <c r="O7" s="8" t="s">
        <v>92</v>
      </c>
      <c r="P7" s="7" t="s">
        <v>93</v>
      </c>
      <c r="Q7" s="8" t="s">
        <v>13</v>
      </c>
      <c r="R7" s="8" t="s">
        <v>38</v>
      </c>
    </row>
    <row r="8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2"/>
      <c r="L8" s="2"/>
      <c r="M8" s="2"/>
      <c r="N8" s="2"/>
      <c r="O8" s="2"/>
      <c r="P8" s="7"/>
      <c r="Q8" s="8"/>
      <c r="R8" s="8"/>
    </row>
    <row r="9" ht="12.75" customHeight="1">
      <c r="A9" s="11">
        <v>43556.0</v>
      </c>
      <c r="B9" s="2" t="s">
        <v>39</v>
      </c>
      <c r="C9" s="2"/>
      <c r="D9" s="2"/>
      <c r="E9" s="2"/>
      <c r="F9" s="2"/>
      <c r="G9" s="2"/>
      <c r="H9" s="2"/>
      <c r="I9" s="2"/>
      <c r="J9" s="2"/>
      <c r="K9" s="2"/>
      <c r="L9" s="2">
        <v>56000.0</v>
      </c>
      <c r="M9" s="2"/>
      <c r="N9" s="2"/>
      <c r="O9" s="2"/>
      <c r="P9" s="2"/>
      <c r="Q9" s="2"/>
      <c r="R9" s="2"/>
    </row>
    <row r="10" ht="12.75" customHeight="1">
      <c r="A10" s="11">
        <v>43753.0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ref="L10:L24" si="1">L9+K10-Q10</f>
        <v>12025</v>
      </c>
      <c r="M10" s="2" t="s">
        <v>121</v>
      </c>
      <c r="N10" s="2"/>
      <c r="O10" s="2"/>
      <c r="P10" s="2"/>
      <c r="Q10" s="2">
        <v>43975.0</v>
      </c>
      <c r="R10" s="2"/>
    </row>
    <row r="11" ht="12.75" customHeight="1">
      <c r="A11" s="11">
        <v>43892.0</v>
      </c>
      <c r="B11" s="2"/>
      <c r="C11" s="2"/>
      <c r="D11" s="2"/>
      <c r="E11" s="2">
        <v>372.98</v>
      </c>
      <c r="F11" s="2"/>
      <c r="G11" s="2"/>
      <c r="H11" s="2"/>
      <c r="I11" s="2"/>
      <c r="J11" s="2"/>
      <c r="K11" s="2">
        <v>372.98</v>
      </c>
      <c r="L11" s="2">
        <f t="shared" si="1"/>
        <v>12397.98</v>
      </c>
      <c r="M11" s="2"/>
      <c r="N11" s="2"/>
      <c r="O11" s="2"/>
      <c r="P11" s="2"/>
      <c r="Q11" s="2"/>
      <c r="R11" s="2"/>
    </row>
    <row r="12" ht="12.75" customHeight="1">
      <c r="A12" s="11">
        <v>43893.0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1"/>
        <v>0</v>
      </c>
      <c r="M12" s="2" t="s">
        <v>122</v>
      </c>
      <c r="N12" s="2"/>
      <c r="O12" s="2"/>
      <c r="P12" s="2"/>
      <c r="Q12" s="2">
        <v>12397.98</v>
      </c>
      <c r="R12" s="2"/>
    </row>
    <row r="13" ht="12.75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1"/>
        <v>0</v>
      </c>
      <c r="M13" s="2"/>
      <c r="N13" s="2"/>
      <c r="O13" s="2"/>
      <c r="P13" s="2"/>
      <c r="Q13" s="2"/>
      <c r="R13" s="2"/>
    </row>
    <row r="14" ht="12.7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1"/>
        <v>0</v>
      </c>
      <c r="M14" s="2"/>
      <c r="N14" s="2"/>
      <c r="O14" s="2"/>
      <c r="P14" s="2"/>
      <c r="Q14" s="2"/>
      <c r="R14" s="2"/>
    </row>
    <row r="15" ht="12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1"/>
        <v>0</v>
      </c>
      <c r="M15" s="2"/>
      <c r="N15" s="2"/>
      <c r="O15" s="2"/>
      <c r="P15" s="2"/>
      <c r="Q15" s="2"/>
      <c r="R15" s="2"/>
    </row>
    <row r="16" ht="12.7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1"/>
        <v>0</v>
      </c>
      <c r="M16" s="2"/>
      <c r="N16" s="2"/>
      <c r="O16" s="2"/>
      <c r="P16" s="2"/>
      <c r="Q16" s="2"/>
      <c r="R16" s="2"/>
    </row>
    <row r="17" ht="12.75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1"/>
        <v>0</v>
      </c>
      <c r="M17" s="2"/>
      <c r="N17" s="2"/>
      <c r="O17" s="2"/>
      <c r="P17" s="2"/>
      <c r="Q17" s="2"/>
      <c r="R17" s="2"/>
    </row>
    <row r="18" ht="12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1"/>
        <v>0</v>
      </c>
      <c r="M18" s="2"/>
      <c r="N18" s="2"/>
      <c r="O18" s="2"/>
      <c r="P18" s="2"/>
      <c r="Q18" s="2"/>
      <c r="R18" s="2"/>
    </row>
    <row r="19" ht="12.75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1"/>
        <v>0</v>
      </c>
      <c r="M19" s="2"/>
      <c r="N19" s="2"/>
      <c r="O19" s="2"/>
      <c r="P19" s="2"/>
      <c r="Q19" s="2"/>
      <c r="R19" s="2"/>
    </row>
    <row r="20" ht="12.7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1"/>
        <v>0</v>
      </c>
      <c r="M20" s="2"/>
      <c r="N20" s="2"/>
      <c r="O20" s="2"/>
      <c r="P20" s="2"/>
      <c r="Q20" s="2"/>
      <c r="R20" s="2"/>
    </row>
    <row r="21" ht="12.75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1"/>
        <v>0</v>
      </c>
      <c r="M21" s="2"/>
      <c r="N21" s="2"/>
      <c r="O21" s="2"/>
      <c r="P21" s="2"/>
      <c r="Q21" s="2"/>
      <c r="R21" s="2"/>
    </row>
    <row r="22" ht="12.7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1"/>
        <v>0</v>
      </c>
      <c r="M22" s="2"/>
      <c r="N22" s="2"/>
      <c r="O22" s="2"/>
      <c r="P22" s="2"/>
      <c r="Q22" s="2"/>
      <c r="R22" s="2"/>
    </row>
    <row r="23" ht="12.75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19">
        <f t="shared" si="1"/>
        <v>0</v>
      </c>
      <c r="M23" s="2"/>
      <c r="N23" s="2"/>
      <c r="O23" s="2"/>
      <c r="P23" s="2"/>
      <c r="Q23" s="2"/>
      <c r="R23" s="2"/>
    </row>
    <row r="24" ht="12.7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3">
        <f t="shared" si="1"/>
        <v>0</v>
      </c>
      <c r="M24" s="2"/>
      <c r="N24" s="2"/>
      <c r="O24" s="2"/>
      <c r="P24" s="2"/>
      <c r="Q24" s="2"/>
      <c r="R24" s="2"/>
    </row>
    <row r="25" ht="12.75" customHeight="1">
      <c r="L25" s="2"/>
    </row>
    <row r="26" ht="12.75" customHeight="1"/>
    <row r="27" ht="12.75" customHeight="1"/>
    <row r="28" ht="12.75" customHeight="1"/>
    <row r="29" ht="12.75" customHeight="1">
      <c r="A29" s="14" t="s">
        <v>123</v>
      </c>
      <c r="B29" s="2"/>
      <c r="C29" s="2"/>
      <c r="D29" s="2"/>
      <c r="E29" s="2"/>
      <c r="F29" s="14"/>
      <c r="G29" s="2"/>
      <c r="H29" s="14"/>
      <c r="I29" s="2"/>
      <c r="J29" s="2"/>
      <c r="K29" s="2"/>
      <c r="L29" s="2"/>
      <c r="M29" s="2">
        <v>0.0</v>
      </c>
    </row>
    <row r="30" ht="12.75" customHeight="1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2.75" customHeight="1">
      <c r="A31" s="14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v>0.0</v>
      </c>
      <c r="M31" s="2"/>
    </row>
    <row r="32" ht="12.75" customHeight="1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2.7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12.75" customHeight="1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9"/>
    </row>
    <row r="35" ht="12.75" customHeight="1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>SUM(M29:M33)</f>
        <v>0</v>
      </c>
    </row>
    <row r="36" ht="12.75" customHeight="1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2.75" customHeight="1">
      <c r="A37" s="14" t="s">
        <v>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v>0.0</v>
      </c>
      <c r="M37" s="2"/>
    </row>
    <row r="38" ht="12.75" customHeight="1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2.7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ht="12.7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"/>
      <c r="M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12.75" customHeight="1">
      <c r="A44" s="14" t="s">
        <v>83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>
        <f>L24</f>
        <v>0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4.29"/>
    <col customWidth="1" min="2" max="2" width="5.0"/>
    <col customWidth="1" min="3" max="3" width="9.57"/>
    <col customWidth="1" min="4" max="4" width="5.0"/>
    <col customWidth="1" min="5" max="5" width="8.71"/>
    <col customWidth="1" min="6" max="6" width="5.0"/>
    <col customWidth="1" min="7" max="7" width="9.71"/>
    <col customWidth="1" min="8" max="8" width="5.0"/>
    <col customWidth="1" hidden="1" min="9" max="9" width="9.57"/>
    <col customWidth="1" hidden="1" min="10" max="10" width="5.0"/>
    <col customWidth="1" min="11" max="11" width="10.71"/>
    <col customWidth="1" min="12" max="17" width="8.71"/>
    <col customWidth="1" min="18" max="18" width="9.14"/>
    <col customWidth="1" min="19" max="26" width="8.71"/>
  </cols>
  <sheetData>
    <row r="1" ht="12.75" customHeight="1">
      <c r="A1" s="24" t="s">
        <v>0</v>
      </c>
    </row>
    <row r="2" ht="12.75" customHeight="1">
      <c r="C2" s="2"/>
      <c r="D2" s="2"/>
      <c r="E2" s="2"/>
      <c r="F2" s="2"/>
      <c r="G2" s="2"/>
      <c r="I2" s="2"/>
    </row>
    <row r="3" ht="12.75" customHeight="1">
      <c r="A3" s="24" t="s">
        <v>124</v>
      </c>
    </row>
    <row r="4" ht="12.75" customHeight="1">
      <c r="A4" s="25"/>
      <c r="B4" s="25"/>
      <c r="C4" s="26"/>
      <c r="D4" s="26"/>
      <c r="E4" s="26"/>
      <c r="F4" s="26"/>
      <c r="G4" s="26"/>
      <c r="H4" s="25"/>
      <c r="I4" s="26"/>
    </row>
    <row r="5" ht="12.75" customHeight="1">
      <c r="A5" s="25"/>
      <c r="B5" s="25"/>
      <c r="C5" s="27" t="s">
        <v>125</v>
      </c>
      <c r="D5" s="27"/>
      <c r="E5" s="27" t="s">
        <v>126</v>
      </c>
      <c r="F5" s="27"/>
      <c r="G5" s="27" t="s">
        <v>127</v>
      </c>
      <c r="H5" s="25"/>
      <c r="I5" s="27" t="s">
        <v>128</v>
      </c>
      <c r="K5" s="1" t="s">
        <v>129</v>
      </c>
    </row>
    <row r="6" ht="12.75" customHeight="1">
      <c r="A6" s="28" t="s">
        <v>130</v>
      </c>
      <c r="B6" s="25"/>
      <c r="C6" s="27"/>
      <c r="D6" s="27"/>
      <c r="E6" s="27"/>
      <c r="F6" s="27"/>
      <c r="G6" s="27"/>
      <c r="H6" s="25"/>
      <c r="I6" s="27"/>
      <c r="K6" s="1"/>
    </row>
    <row r="7" ht="12.75" customHeight="1">
      <c r="A7" s="15" t="s">
        <v>5</v>
      </c>
      <c r="B7" s="25"/>
      <c r="C7" s="2">
        <v>17368.0</v>
      </c>
      <c r="D7" s="27"/>
      <c r="E7" s="2">
        <v>17384.0</v>
      </c>
      <c r="F7" s="27"/>
      <c r="G7" s="2">
        <v>17384.0</v>
      </c>
      <c r="H7" s="25"/>
      <c r="I7" s="2">
        <v>0.0</v>
      </c>
      <c r="K7" s="2">
        <f t="shared" ref="K7:K16" si="1">G7-E7</f>
        <v>0</v>
      </c>
    </row>
    <row r="8" ht="12.75" customHeight="1">
      <c r="A8" s="15" t="s">
        <v>131</v>
      </c>
      <c r="B8" s="25"/>
      <c r="C8" s="2">
        <v>400.0</v>
      </c>
      <c r="D8" s="27"/>
      <c r="E8" s="2">
        <v>0.0</v>
      </c>
      <c r="F8" s="27"/>
      <c r="G8" s="2">
        <v>0.0</v>
      </c>
      <c r="H8" s="25"/>
      <c r="I8" s="2"/>
      <c r="K8" s="2">
        <f t="shared" si="1"/>
        <v>0</v>
      </c>
      <c r="L8" s="2" t="s">
        <v>132</v>
      </c>
    </row>
    <row r="9" ht="12.75" customHeight="1">
      <c r="A9" s="15" t="s">
        <v>85</v>
      </c>
      <c r="B9" s="25"/>
      <c r="C9" s="2">
        <v>544.48</v>
      </c>
      <c r="D9" s="27"/>
      <c r="E9" s="2">
        <v>10.0</v>
      </c>
      <c r="F9" s="27"/>
      <c r="G9" s="2">
        <f>REPORT!F8</f>
        <v>380.35</v>
      </c>
      <c r="H9" s="25"/>
      <c r="I9" s="2">
        <f>E9-G9</f>
        <v>-370.35</v>
      </c>
      <c r="K9" s="2">
        <f t="shared" si="1"/>
        <v>370.35</v>
      </c>
    </row>
    <row r="10" ht="12.75" customHeight="1">
      <c r="A10" s="15" t="s">
        <v>6</v>
      </c>
      <c r="B10" s="25"/>
      <c r="C10" s="2">
        <v>60.0</v>
      </c>
      <c r="D10" s="27"/>
      <c r="E10" s="2">
        <v>60.0</v>
      </c>
      <c r="F10" s="27"/>
      <c r="G10" s="2">
        <f>REPORT!F9</f>
        <v>135</v>
      </c>
      <c r="H10" s="25"/>
      <c r="I10" s="2">
        <v>70.0</v>
      </c>
      <c r="K10" s="2">
        <f t="shared" si="1"/>
        <v>75</v>
      </c>
    </row>
    <row r="11" ht="12.75" customHeight="1">
      <c r="A11" s="14" t="s">
        <v>88</v>
      </c>
      <c r="B11" s="25"/>
      <c r="C11" s="2">
        <v>4823.07</v>
      </c>
      <c r="D11" s="27"/>
      <c r="E11" s="2">
        <v>0.0</v>
      </c>
      <c r="F11" s="27"/>
      <c r="G11" s="2">
        <f>REPORT!F10</f>
        <v>7785.16</v>
      </c>
      <c r="H11" s="25"/>
      <c r="I11" s="2">
        <v>0.0</v>
      </c>
      <c r="K11" s="2">
        <f t="shared" si="1"/>
        <v>7785.16</v>
      </c>
    </row>
    <row r="12" ht="12.75" customHeight="1">
      <c r="A12" s="14" t="s">
        <v>42</v>
      </c>
      <c r="B12" s="25"/>
      <c r="C12" s="29">
        <v>369.99</v>
      </c>
      <c r="D12" s="27"/>
      <c r="E12" s="2">
        <v>1963.23</v>
      </c>
      <c r="F12" s="27"/>
      <c r="G12" s="2">
        <f>REPORT!F11</f>
        <v>2314</v>
      </c>
      <c r="H12" s="25"/>
      <c r="I12" s="2">
        <v>0.0</v>
      </c>
      <c r="K12" s="2">
        <f t="shared" si="1"/>
        <v>350.77</v>
      </c>
    </row>
    <row r="13" ht="12.75" customHeight="1">
      <c r="A13" s="15" t="s">
        <v>133</v>
      </c>
      <c r="B13" s="25"/>
      <c r="C13" s="2">
        <v>0.0</v>
      </c>
      <c r="D13" s="27"/>
      <c r="E13" s="2">
        <v>0.0</v>
      </c>
      <c r="F13" s="27"/>
      <c r="G13" s="2">
        <f>REPORT!F12</f>
        <v>2607.93</v>
      </c>
      <c r="H13" s="25"/>
      <c r="I13" s="2">
        <v>0.0</v>
      </c>
      <c r="K13" s="2">
        <f t="shared" si="1"/>
        <v>2607.93</v>
      </c>
    </row>
    <row r="14" ht="12.75" customHeight="1">
      <c r="A14" s="15" t="s">
        <v>134</v>
      </c>
      <c r="B14" s="25"/>
      <c r="C14" s="2">
        <v>0.0</v>
      </c>
      <c r="D14" s="27"/>
      <c r="E14" s="2">
        <v>0.0</v>
      </c>
      <c r="F14" s="27"/>
      <c r="G14" s="2">
        <f>REPORT!F13</f>
        <v>1248</v>
      </c>
      <c r="H14" s="25"/>
      <c r="I14" s="2"/>
      <c r="K14" s="2">
        <f t="shared" si="1"/>
        <v>1248</v>
      </c>
    </row>
    <row r="15" ht="12.75" customHeight="1">
      <c r="A15" s="15" t="s">
        <v>7</v>
      </c>
      <c r="B15" s="25"/>
      <c r="C15" s="2">
        <v>2131.4</v>
      </c>
      <c r="D15" s="27"/>
      <c r="E15" s="2">
        <v>4234.0</v>
      </c>
      <c r="F15" s="27"/>
      <c r="G15" s="2">
        <f>REPORT!F14</f>
        <v>209.76</v>
      </c>
      <c r="H15" s="25"/>
      <c r="I15" s="2">
        <v>0.0</v>
      </c>
      <c r="K15" s="2">
        <f t="shared" si="1"/>
        <v>-4024.24</v>
      </c>
      <c r="M15" s="2"/>
      <c r="O15" s="2"/>
    </row>
    <row r="16" ht="12.75" customHeight="1">
      <c r="A16" s="15" t="s">
        <v>135</v>
      </c>
      <c r="B16" s="25"/>
      <c r="C16" s="2">
        <v>0.0</v>
      </c>
      <c r="D16" s="27"/>
      <c r="E16" s="2">
        <v>0.0</v>
      </c>
      <c r="F16" s="27"/>
      <c r="G16" s="2">
        <f>IA!L64</f>
        <v>1017</v>
      </c>
      <c r="H16" s="25"/>
      <c r="I16" s="2"/>
      <c r="K16" s="2">
        <f t="shared" si="1"/>
        <v>1017</v>
      </c>
      <c r="M16" s="2"/>
      <c r="O16" s="2"/>
    </row>
    <row r="17" ht="12.75" customHeight="1">
      <c r="A17" s="15" t="s">
        <v>136</v>
      </c>
      <c r="B17" s="25"/>
      <c r="C17" s="2">
        <v>200.0</v>
      </c>
      <c r="D17" s="27"/>
      <c r="E17" s="2">
        <v>0.0</v>
      </c>
      <c r="F17" s="27"/>
      <c r="G17" s="2">
        <f>REPORT!F16</f>
        <v>0</v>
      </c>
      <c r="H17" s="25"/>
      <c r="I17" s="2"/>
      <c r="K17" s="2">
        <v>100.0</v>
      </c>
      <c r="M17" s="2"/>
      <c r="O17" s="2"/>
    </row>
    <row r="18" ht="12.75" customHeight="1">
      <c r="A18" s="30"/>
      <c r="B18" s="25"/>
      <c r="C18" s="31">
        <f>SUM(C7:C17)</f>
        <v>25896.94</v>
      </c>
      <c r="D18" s="27"/>
      <c r="E18" s="31">
        <f>SUM(E7:E17)</f>
        <v>23651.23</v>
      </c>
      <c r="F18" s="27"/>
      <c r="G18" s="31">
        <f>SUM(G7:G17)</f>
        <v>33081.2</v>
      </c>
      <c r="H18" s="25"/>
      <c r="I18" s="31">
        <f>SUM(I7:I15)</f>
        <v>-300.35</v>
      </c>
      <c r="K18" s="31">
        <f>SUM(K7:K15)</f>
        <v>8412.97</v>
      </c>
      <c r="M18" s="2"/>
      <c r="O18" s="2"/>
    </row>
    <row r="19" ht="12.75" customHeight="1">
      <c r="A19" s="30"/>
      <c r="B19" s="25"/>
      <c r="C19" s="32"/>
      <c r="D19" s="27"/>
      <c r="E19" s="27"/>
      <c r="F19" s="27"/>
      <c r="G19" s="27"/>
      <c r="H19" s="25"/>
      <c r="I19" s="27"/>
      <c r="K19" s="27"/>
    </row>
    <row r="20" ht="12.75" customHeight="1">
      <c r="A20" s="1" t="s">
        <v>137</v>
      </c>
      <c r="C20" s="29"/>
      <c r="D20" s="2"/>
      <c r="E20" s="2"/>
      <c r="F20" s="2"/>
      <c r="G20" s="33"/>
      <c r="I20" s="2"/>
    </row>
    <row r="21" ht="12.75" customHeight="1">
      <c r="A21" s="5" t="s">
        <v>138</v>
      </c>
      <c r="C21" s="2">
        <v>235.99</v>
      </c>
      <c r="D21" s="2"/>
      <c r="E21" s="2">
        <v>200.0</v>
      </c>
      <c r="F21" s="2"/>
      <c r="G21" s="2">
        <f>Treasurers!L135</f>
        <v>103.67</v>
      </c>
      <c r="I21" s="2">
        <f>E21-G21</f>
        <v>96.33</v>
      </c>
      <c r="K21" s="2">
        <f t="shared" ref="K21:K39" si="2">E21-G21</f>
        <v>96.33</v>
      </c>
    </row>
    <row r="22" ht="12.75" customHeight="1">
      <c r="A22" s="5" t="s">
        <v>30</v>
      </c>
      <c r="C22" s="2">
        <v>152.8</v>
      </c>
      <c r="D22" s="2"/>
      <c r="E22" s="2">
        <v>160.0</v>
      </c>
      <c r="F22" s="2"/>
      <c r="G22" s="2">
        <v>157.21</v>
      </c>
      <c r="I22" s="2">
        <v>0.0</v>
      </c>
      <c r="K22" s="2">
        <f t="shared" si="2"/>
        <v>2.79</v>
      </c>
    </row>
    <row r="23" ht="12.75" customHeight="1">
      <c r="A23" s="5" t="s">
        <v>139</v>
      </c>
      <c r="C23" s="2">
        <v>0.0</v>
      </c>
      <c r="D23" s="2"/>
      <c r="E23" s="2">
        <v>150.0</v>
      </c>
      <c r="F23" s="2"/>
      <c r="G23" s="2">
        <f>Treasurers!AC135</f>
        <v>170.75</v>
      </c>
      <c r="I23" s="2">
        <v>0.0</v>
      </c>
      <c r="K23" s="2">
        <f t="shared" si="2"/>
        <v>-20.75</v>
      </c>
      <c r="R23" s="13"/>
    </row>
    <row r="24" ht="12.75" customHeight="1">
      <c r="A24" s="5" t="s">
        <v>140</v>
      </c>
      <c r="C24" s="2">
        <v>3022.18</v>
      </c>
      <c r="D24" s="2"/>
      <c r="E24" s="2">
        <v>250.0</v>
      </c>
      <c r="F24" s="2"/>
      <c r="G24" s="2">
        <f>Treasurers!N135</f>
        <v>491.5</v>
      </c>
      <c r="I24" s="2">
        <v>100.0</v>
      </c>
      <c r="K24" s="2">
        <f t="shared" si="2"/>
        <v>-241.5</v>
      </c>
    </row>
    <row r="25" ht="12.75" customHeight="1">
      <c r="A25" s="5" t="s">
        <v>141</v>
      </c>
      <c r="C25" s="2">
        <v>1206.31</v>
      </c>
      <c r="D25" s="2"/>
      <c r="E25" s="2">
        <v>1300.0</v>
      </c>
      <c r="F25" s="2"/>
      <c r="G25" s="2">
        <f>Treasurers!O135</f>
        <v>940</v>
      </c>
      <c r="I25" s="29">
        <v>600.0</v>
      </c>
      <c r="K25" s="2">
        <f t="shared" si="2"/>
        <v>360</v>
      </c>
    </row>
    <row r="26" ht="12.75" customHeight="1">
      <c r="A26" s="5" t="s">
        <v>142</v>
      </c>
      <c r="C26" s="2">
        <v>1050.0</v>
      </c>
      <c r="D26" s="2"/>
      <c r="E26" s="2">
        <v>1000.0</v>
      </c>
      <c r="F26" s="2"/>
      <c r="G26" s="2">
        <f>Treasurers!M135</f>
        <v>691.29</v>
      </c>
      <c r="I26" s="29">
        <v>765.0</v>
      </c>
      <c r="K26" s="2">
        <f t="shared" si="2"/>
        <v>308.71</v>
      </c>
    </row>
    <row r="27" ht="12.75" customHeight="1">
      <c r="A27" s="5" t="s">
        <v>143</v>
      </c>
      <c r="C27" s="2">
        <v>396.0</v>
      </c>
      <c r="D27" s="2"/>
      <c r="E27" s="2">
        <v>500.0</v>
      </c>
      <c r="F27" s="2"/>
      <c r="G27" s="2">
        <f>Treasurers!P135</f>
        <v>324</v>
      </c>
      <c r="I27" s="29">
        <v>190.0</v>
      </c>
      <c r="K27" s="2">
        <f t="shared" si="2"/>
        <v>176</v>
      </c>
    </row>
    <row r="28" ht="12.75" customHeight="1">
      <c r="A28" s="5" t="s">
        <v>144</v>
      </c>
      <c r="C28" s="2">
        <v>648.55</v>
      </c>
      <c r="D28" s="2"/>
      <c r="E28" s="2">
        <v>350.0</v>
      </c>
      <c r="F28" s="2"/>
      <c r="G28" s="2">
        <f>Treasurers!R135</f>
        <v>356.53</v>
      </c>
      <c r="I28" s="2">
        <v>60.0</v>
      </c>
      <c r="K28" s="2">
        <f t="shared" si="2"/>
        <v>-6.53</v>
      </c>
    </row>
    <row r="29" ht="12.75" customHeight="1">
      <c r="A29" s="5" t="s">
        <v>88</v>
      </c>
      <c r="C29" s="2">
        <v>33245.45</v>
      </c>
      <c r="D29" s="2"/>
      <c r="E29" s="2">
        <v>4500.0</v>
      </c>
      <c r="F29" s="2"/>
      <c r="G29" s="2">
        <f>Treasurers!S135</f>
        <v>7607.66</v>
      </c>
      <c r="I29" s="2">
        <v>2621.28</v>
      </c>
      <c r="K29" s="2">
        <f t="shared" si="2"/>
        <v>-3107.66</v>
      </c>
    </row>
    <row r="30" ht="12.75" customHeight="1">
      <c r="A30" s="5" t="s">
        <v>145</v>
      </c>
      <c r="C30" s="2">
        <v>8495.41</v>
      </c>
      <c r="D30" s="2"/>
      <c r="E30" s="2">
        <v>9000.0</v>
      </c>
      <c r="F30" s="2"/>
      <c r="G30" s="2">
        <f>Treasurers!T135+Treasurers!V135</f>
        <v>8898.67</v>
      </c>
      <c r="I30" s="2">
        <v>2880.0</v>
      </c>
      <c r="K30" s="2">
        <f t="shared" si="2"/>
        <v>101.33</v>
      </c>
    </row>
    <row r="31" ht="12.75" customHeight="1">
      <c r="A31" s="5" t="s">
        <v>146</v>
      </c>
      <c r="C31" s="2">
        <v>477.12</v>
      </c>
      <c r="D31" s="2"/>
      <c r="E31" s="2">
        <v>500.0</v>
      </c>
      <c r="F31" s="2"/>
      <c r="G31" s="2">
        <f>Treasurers!U135</f>
        <v>540.19</v>
      </c>
      <c r="I31" s="2">
        <v>68.04</v>
      </c>
      <c r="K31" s="2">
        <f t="shared" si="2"/>
        <v>-40.19</v>
      </c>
    </row>
    <row r="32" ht="12.75" customHeight="1">
      <c r="A32" s="5" t="s">
        <v>147</v>
      </c>
      <c r="C32" s="2">
        <v>0.0</v>
      </c>
      <c r="D32" s="2"/>
      <c r="E32" s="2">
        <v>150.0</v>
      </c>
      <c r="F32" s="2"/>
      <c r="G32" s="2">
        <f>Treasurers!W135</f>
        <v>90</v>
      </c>
      <c r="I32" s="2"/>
      <c r="K32" s="2">
        <f t="shared" si="2"/>
        <v>60</v>
      </c>
    </row>
    <row r="33" ht="12.75" customHeight="1">
      <c r="A33" s="5" t="s">
        <v>148</v>
      </c>
      <c r="C33" s="2">
        <v>21.86</v>
      </c>
      <c r="D33" s="2"/>
      <c r="E33" s="2">
        <v>200.0</v>
      </c>
      <c r="F33" s="2"/>
      <c r="G33" s="2">
        <f>Treasurers!X135</f>
        <v>197.86</v>
      </c>
      <c r="I33" s="2"/>
      <c r="K33" s="2">
        <f t="shared" si="2"/>
        <v>2.14</v>
      </c>
    </row>
    <row r="34" ht="12.75" customHeight="1">
      <c r="A34" s="5" t="s">
        <v>28</v>
      </c>
      <c r="C34" s="2">
        <v>1858.02</v>
      </c>
      <c r="D34" s="2"/>
      <c r="E34" s="2">
        <v>1858.02</v>
      </c>
      <c r="F34" s="2"/>
      <c r="G34" s="2">
        <f>Treasurers!Z135</f>
        <v>1858.02</v>
      </c>
      <c r="I34" s="2">
        <v>929.01</v>
      </c>
      <c r="K34" s="2">
        <f t="shared" si="2"/>
        <v>0</v>
      </c>
    </row>
    <row r="35" ht="12.75" customHeight="1">
      <c r="A35" s="5" t="s">
        <v>149</v>
      </c>
      <c r="C35" s="29" t="s">
        <v>150</v>
      </c>
      <c r="D35" s="2"/>
      <c r="E35" s="2">
        <v>0.0</v>
      </c>
      <c r="F35" s="2"/>
      <c r="G35" s="2">
        <f>Treasurers!AA135</f>
        <v>352.97</v>
      </c>
      <c r="I35" s="2">
        <v>1050.86</v>
      </c>
      <c r="K35" s="2">
        <f t="shared" si="2"/>
        <v>-352.97</v>
      </c>
    </row>
    <row r="36" ht="12.75" customHeight="1">
      <c r="A36" s="5" t="s">
        <v>151</v>
      </c>
      <c r="C36" s="2">
        <v>550.0</v>
      </c>
      <c r="D36" s="2"/>
      <c r="E36" s="2">
        <v>600.0</v>
      </c>
      <c r="F36" s="2"/>
      <c r="G36" s="2">
        <f>Treasurers!Q135</f>
        <v>450</v>
      </c>
      <c r="I36" s="2">
        <v>100.0</v>
      </c>
      <c r="K36" s="2">
        <f t="shared" si="2"/>
        <v>150</v>
      </c>
    </row>
    <row r="37" ht="12.75" customHeight="1">
      <c r="A37" s="14" t="s">
        <v>152</v>
      </c>
      <c r="C37" s="2">
        <v>0.0</v>
      </c>
      <c r="D37" s="2"/>
      <c r="E37" s="2">
        <v>50.0</v>
      </c>
      <c r="F37" s="2"/>
      <c r="G37" s="2">
        <f>Treasurers!Y135</f>
        <v>0</v>
      </c>
      <c r="I37" s="2">
        <v>0.0</v>
      </c>
      <c r="K37" s="2">
        <f t="shared" si="2"/>
        <v>50</v>
      </c>
    </row>
    <row r="38" ht="12.75" customHeight="1">
      <c r="A38" s="14" t="s">
        <v>153</v>
      </c>
      <c r="C38" s="2">
        <v>434.24</v>
      </c>
      <c r="D38" s="2"/>
      <c r="E38" s="2">
        <v>1600.0</v>
      </c>
      <c r="F38" s="2"/>
      <c r="G38" s="2">
        <f>Treasurers!AF135</f>
        <v>2001.3</v>
      </c>
      <c r="I38" s="2">
        <v>0.0</v>
      </c>
      <c r="K38" s="2">
        <f t="shared" si="2"/>
        <v>-401.3</v>
      </c>
    </row>
    <row r="39" ht="12.75" customHeight="1">
      <c r="A39" s="14" t="s">
        <v>6</v>
      </c>
      <c r="C39" s="2">
        <v>0.0</v>
      </c>
      <c r="D39" s="2"/>
      <c r="E39" s="2">
        <v>100.0</v>
      </c>
      <c r="F39" s="2"/>
      <c r="G39" s="2">
        <v>0.0</v>
      </c>
      <c r="I39" s="2">
        <v>0.0</v>
      </c>
      <c r="K39" s="2">
        <f t="shared" si="2"/>
        <v>100</v>
      </c>
    </row>
    <row r="40" ht="12.75" customHeight="1">
      <c r="A40" s="14" t="s">
        <v>135</v>
      </c>
      <c r="C40" s="29" t="s">
        <v>150</v>
      </c>
      <c r="D40" s="2"/>
      <c r="E40" s="29" t="s">
        <v>150</v>
      </c>
      <c r="F40" s="2"/>
      <c r="G40" s="2">
        <f>REPORT!F35</f>
        <v>2027.29</v>
      </c>
      <c r="I40" s="2"/>
      <c r="K40" s="2">
        <f t="shared" ref="K40:K41" si="3">G40</f>
        <v>2027.29</v>
      </c>
    </row>
    <row r="41" ht="12.75" customHeight="1">
      <c r="A41" s="14" t="s">
        <v>154</v>
      </c>
      <c r="C41" s="29" t="s">
        <v>150</v>
      </c>
      <c r="D41" s="2"/>
      <c r="E41" s="29" t="s">
        <v>150</v>
      </c>
      <c r="F41" s="2"/>
      <c r="G41" s="2">
        <f>Treasurers!AI135</f>
        <v>294.97</v>
      </c>
      <c r="I41" s="2"/>
      <c r="K41" s="2">
        <f t="shared" si="3"/>
        <v>294.97</v>
      </c>
    </row>
    <row r="42" ht="12.75" customHeight="1">
      <c r="A42" s="14" t="s">
        <v>155</v>
      </c>
      <c r="C42" s="2">
        <v>84.7</v>
      </c>
      <c r="D42" s="2"/>
      <c r="E42" s="2">
        <v>100.0</v>
      </c>
      <c r="F42" s="2"/>
      <c r="G42" s="2">
        <v>0.0</v>
      </c>
      <c r="I42" s="2"/>
      <c r="K42" s="2">
        <f t="shared" ref="K42:K45" si="4">E42-G42</f>
        <v>100</v>
      </c>
    </row>
    <row r="43" ht="12.75" customHeight="1">
      <c r="A43" s="14" t="s">
        <v>7</v>
      </c>
      <c r="C43" s="2">
        <v>2141.16</v>
      </c>
      <c r="D43" s="2"/>
      <c r="E43" s="2">
        <v>800.0</v>
      </c>
      <c r="F43" s="2"/>
      <c r="G43" s="2">
        <f>REPORT!F42</f>
        <v>52466.13</v>
      </c>
      <c r="I43" s="2">
        <v>766.4</v>
      </c>
      <c r="K43" s="2">
        <f t="shared" si="4"/>
        <v>-51666.13</v>
      </c>
    </row>
    <row r="44" ht="12.75" customHeight="1">
      <c r="A44" s="14" t="s">
        <v>156</v>
      </c>
      <c r="C44" s="2">
        <v>0.0</v>
      </c>
      <c r="D44" s="2"/>
      <c r="E44" s="2">
        <v>100.0</v>
      </c>
      <c r="F44" s="2"/>
      <c r="G44" s="2">
        <f>Treasurers!AE135</f>
        <v>72</v>
      </c>
      <c r="I44" s="2"/>
      <c r="K44" s="2">
        <f t="shared" si="4"/>
        <v>28</v>
      </c>
    </row>
    <row r="45" ht="12.75" customHeight="1">
      <c r="A45" s="5" t="s">
        <v>38</v>
      </c>
      <c r="C45" s="2">
        <v>2286.8</v>
      </c>
      <c r="D45" s="2"/>
      <c r="E45" s="2">
        <v>0.0</v>
      </c>
      <c r="F45" s="2"/>
      <c r="G45" s="2">
        <f>Treasurers!AJ135</f>
        <v>9010.43</v>
      </c>
      <c r="I45" s="2">
        <v>0.0</v>
      </c>
      <c r="K45" s="2">
        <f t="shared" si="4"/>
        <v>-9010.43</v>
      </c>
    </row>
    <row r="46" ht="12.75" customHeight="1">
      <c r="C46" s="19"/>
      <c r="D46" s="2"/>
      <c r="E46" s="19"/>
      <c r="F46" s="2"/>
      <c r="G46" s="2"/>
      <c r="I46" s="19"/>
      <c r="K46" s="21"/>
      <c r="R46" s="2"/>
    </row>
    <row r="47" ht="12.75" customHeight="1">
      <c r="C47" s="2">
        <f>SUM(C21:C46)</f>
        <v>56306.59</v>
      </c>
      <c r="D47" s="2"/>
      <c r="E47" s="2">
        <f>SUM(E21:E46)</f>
        <v>23468.02</v>
      </c>
      <c r="F47" s="2"/>
      <c r="G47" s="34">
        <f>SUM(G21:G45)</f>
        <v>89102.44</v>
      </c>
      <c r="I47" s="2">
        <f>SUM(I21:I46)</f>
        <v>10226.92</v>
      </c>
      <c r="K47" s="17">
        <f>SUM(K21:K46)</f>
        <v>-60989.9</v>
      </c>
      <c r="N47" s="2"/>
    </row>
    <row r="48" ht="12.75" customHeight="1">
      <c r="C48" s="2"/>
      <c r="D48" s="2"/>
      <c r="E48" s="2"/>
      <c r="F48" s="2"/>
      <c r="G48" s="2"/>
      <c r="I48" s="2"/>
    </row>
    <row r="49" ht="12.75" customHeight="1">
      <c r="A49" s="14" t="s">
        <v>157</v>
      </c>
      <c r="C49" s="2">
        <f>C18-C47</f>
        <v>-30409.65</v>
      </c>
      <c r="D49" s="2"/>
      <c r="E49" s="2">
        <f>E18-E47</f>
        <v>183.21</v>
      </c>
      <c r="F49" s="2"/>
      <c r="G49" s="2">
        <f>G18-G47</f>
        <v>-56021.24</v>
      </c>
      <c r="H49" s="2"/>
      <c r="I49" s="2">
        <f>I18-I47</f>
        <v>-10527.27</v>
      </c>
    </row>
    <row r="50" ht="12.75" customHeight="1">
      <c r="C50" s="2"/>
      <c r="D50" s="2"/>
      <c r="E50" s="2"/>
      <c r="F50" s="2"/>
      <c r="G50" s="2"/>
      <c r="I50" s="2"/>
    </row>
    <row r="51" ht="12.75" customHeight="1">
      <c r="A51" s="5" t="s">
        <v>158</v>
      </c>
      <c r="C51" s="2"/>
      <c r="D51" s="2"/>
      <c r="E51" s="17">
        <f>E47+E49</f>
        <v>23651.23</v>
      </c>
      <c r="F51" s="2"/>
      <c r="G51" s="2"/>
      <c r="I51" s="17">
        <f>I47+I49</f>
        <v>-300.35</v>
      </c>
    </row>
    <row r="52" ht="12.75" customHeight="1">
      <c r="C52" s="2"/>
      <c r="D52" s="2"/>
      <c r="E52" s="2"/>
      <c r="F52" s="2"/>
      <c r="G52" s="2"/>
      <c r="I52" s="2"/>
    </row>
    <row r="53" ht="12.75" customHeight="1">
      <c r="A53" s="5" t="s">
        <v>159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>
      <c r="A59" s="3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I1"/>
    <mergeCell ref="A3:I3"/>
  </mergeCells>
  <printOptions/>
  <pageMargins bottom="0.5905511811023623" footer="0.0" header="0.0" left="0.35433070866141736" right="0.15748031496062992" top="0.59055118110236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2.14"/>
    <col customWidth="1" min="2" max="2" width="9.71"/>
    <col customWidth="1" min="3" max="3" width="11.14"/>
    <col customWidth="1" min="4" max="4" width="1.57"/>
    <col customWidth="1" min="5" max="5" width="10.86"/>
    <col customWidth="1" min="6" max="6" width="1.57"/>
    <col customWidth="1" min="7" max="7" width="11.71"/>
    <col customWidth="1" min="8" max="8" width="1.57"/>
    <col customWidth="1" min="9" max="9" width="10.57"/>
    <col customWidth="1" min="10" max="26" width="8.71"/>
  </cols>
  <sheetData>
    <row r="1" ht="12.75" customHeight="1">
      <c r="A1" s="14" t="s">
        <v>160</v>
      </c>
    </row>
    <row r="2" ht="12.75" customHeight="1"/>
    <row r="3" ht="12.75" customHeight="1">
      <c r="A3" s="36" t="s">
        <v>161</v>
      </c>
    </row>
    <row r="4" ht="12.75" customHeight="1">
      <c r="A4" s="25"/>
      <c r="B4" s="25"/>
      <c r="C4" s="25"/>
      <c r="D4" s="25"/>
      <c r="E4" s="25"/>
      <c r="F4" s="25"/>
      <c r="G4" s="25"/>
      <c r="H4" s="25"/>
      <c r="I4" s="25"/>
    </row>
    <row r="5" ht="12.75" customHeight="1">
      <c r="A5" s="25"/>
      <c r="B5" s="37"/>
      <c r="C5" s="38" t="s">
        <v>162</v>
      </c>
      <c r="D5" s="38"/>
      <c r="E5" s="38" t="s">
        <v>163</v>
      </c>
      <c r="F5" s="38"/>
      <c r="G5" s="38" t="s">
        <v>164</v>
      </c>
      <c r="H5" s="24"/>
      <c r="I5" s="38" t="s">
        <v>165</v>
      </c>
    </row>
    <row r="6" ht="12.75" customHeight="1">
      <c r="A6" s="39" t="s">
        <v>137</v>
      </c>
      <c r="B6" s="25"/>
      <c r="C6" s="38"/>
      <c r="D6" s="38"/>
      <c r="E6" s="38"/>
      <c r="F6" s="38"/>
      <c r="G6" s="38"/>
      <c r="H6" s="24"/>
      <c r="I6" s="38"/>
    </row>
    <row r="7" ht="12.75" customHeight="1"/>
    <row r="8" ht="12.75" customHeight="1">
      <c r="A8" s="14" t="s">
        <v>138</v>
      </c>
      <c r="B8" s="14"/>
      <c r="C8" s="13">
        <v>235.99</v>
      </c>
      <c r="D8" s="13"/>
      <c r="E8" s="2">
        <v>200.0</v>
      </c>
      <c r="F8" s="13"/>
      <c r="G8" s="13">
        <v>103.67</v>
      </c>
      <c r="H8" s="13"/>
      <c r="I8" s="13">
        <v>200.0</v>
      </c>
    </row>
    <row r="9" ht="12.75" customHeight="1">
      <c r="A9" s="14" t="s">
        <v>166</v>
      </c>
      <c r="B9" s="14"/>
      <c r="C9" s="13">
        <v>152.8</v>
      </c>
      <c r="D9" s="13"/>
      <c r="E9" s="2">
        <v>160.0</v>
      </c>
      <c r="F9" s="13"/>
      <c r="G9" s="13">
        <f>REPORT!F20</f>
        <v>157.21</v>
      </c>
      <c r="H9" s="13"/>
      <c r="I9" s="13">
        <v>170.0</v>
      </c>
    </row>
    <row r="10" ht="12.75" customHeight="1">
      <c r="A10" s="14" t="s">
        <v>139</v>
      </c>
      <c r="B10" s="14"/>
      <c r="C10" s="13">
        <v>0.0</v>
      </c>
      <c r="D10" s="13"/>
      <c r="E10" s="2">
        <v>150.0</v>
      </c>
      <c r="F10" s="13"/>
      <c r="G10" s="13">
        <v>170.75</v>
      </c>
      <c r="H10" s="13"/>
      <c r="I10" s="13">
        <v>150.0</v>
      </c>
    </row>
    <row r="11" ht="12.75" customHeight="1">
      <c r="A11" s="14" t="s">
        <v>140</v>
      </c>
      <c r="B11" s="14"/>
      <c r="C11" s="13">
        <v>3022.18</v>
      </c>
      <c r="D11" s="13"/>
      <c r="E11" s="2">
        <v>250.0</v>
      </c>
      <c r="F11" s="13"/>
      <c r="G11" s="13">
        <v>491.5</v>
      </c>
      <c r="H11" s="13"/>
      <c r="I11" s="13">
        <v>400.0</v>
      </c>
    </row>
    <row r="12" ht="12.75" customHeight="1">
      <c r="A12" s="14" t="s">
        <v>141</v>
      </c>
      <c r="B12" s="14"/>
      <c r="C12" s="13">
        <v>1206.31</v>
      </c>
      <c r="D12" s="13"/>
      <c r="E12" s="2">
        <v>1300.0</v>
      </c>
      <c r="F12" s="13"/>
      <c r="G12" s="13">
        <v>900.0</v>
      </c>
      <c r="H12" s="13"/>
      <c r="I12" s="13">
        <v>1000.0</v>
      </c>
    </row>
    <row r="13" ht="12.75" customHeight="1">
      <c r="A13" s="14" t="s">
        <v>142</v>
      </c>
      <c r="B13" s="14"/>
      <c r="C13" s="13">
        <v>1050.0</v>
      </c>
      <c r="D13" s="13"/>
      <c r="E13" s="2">
        <v>1000.0</v>
      </c>
      <c r="F13" s="13"/>
      <c r="G13" s="13">
        <v>900.0</v>
      </c>
      <c r="H13" s="13"/>
      <c r="I13" s="13">
        <v>1000.0</v>
      </c>
    </row>
    <row r="14" ht="12.75" customHeight="1">
      <c r="A14" s="14" t="s">
        <v>143</v>
      </c>
      <c r="B14" s="14"/>
      <c r="C14" s="13">
        <v>396.0</v>
      </c>
      <c r="D14" s="13"/>
      <c r="E14" s="2">
        <v>500.0</v>
      </c>
      <c r="F14" s="13"/>
      <c r="G14" s="13">
        <v>400.0</v>
      </c>
      <c r="H14" s="13"/>
      <c r="I14" s="13">
        <v>450.0</v>
      </c>
    </row>
    <row r="15" ht="12.75" customHeight="1">
      <c r="A15" s="14" t="s">
        <v>144</v>
      </c>
      <c r="B15" s="14"/>
      <c r="C15" s="13">
        <v>648.55</v>
      </c>
      <c r="D15" s="13"/>
      <c r="E15" s="2">
        <v>350.0</v>
      </c>
      <c r="F15" s="13"/>
      <c r="G15" s="13">
        <v>356.53</v>
      </c>
      <c r="H15" s="13"/>
      <c r="I15" s="13">
        <v>400.0</v>
      </c>
    </row>
    <row r="16" ht="12.75" customHeight="1">
      <c r="A16" s="14" t="s">
        <v>88</v>
      </c>
      <c r="B16" s="14"/>
      <c r="C16" s="13">
        <v>33245.45</v>
      </c>
      <c r="D16" s="13"/>
      <c r="E16" s="2">
        <v>4500.0</v>
      </c>
      <c r="F16" s="13"/>
      <c r="G16" s="13">
        <f>Treasurers!S135+200</f>
        <v>7807.66</v>
      </c>
      <c r="H16" s="13"/>
      <c r="I16" s="13">
        <v>4500.0</v>
      </c>
    </row>
    <row r="17" ht="12.75" customHeight="1">
      <c r="A17" s="14" t="s">
        <v>145</v>
      </c>
      <c r="B17" s="14"/>
      <c r="C17" s="13">
        <v>8495.41</v>
      </c>
      <c r="D17" s="13"/>
      <c r="E17" s="2">
        <v>9000.0</v>
      </c>
      <c r="F17" s="13"/>
      <c r="G17" s="13">
        <v>10000.0</v>
      </c>
      <c r="H17" s="13"/>
      <c r="I17" s="13">
        <v>10500.0</v>
      </c>
    </row>
    <row r="18" ht="12.75" customHeight="1">
      <c r="A18" s="14" t="s">
        <v>167</v>
      </c>
      <c r="B18" s="14"/>
      <c r="C18" s="13">
        <v>0.0</v>
      </c>
      <c r="D18" s="13"/>
      <c r="E18" s="2">
        <v>150.0</v>
      </c>
      <c r="F18" s="13"/>
      <c r="G18" s="13">
        <v>90.0</v>
      </c>
      <c r="H18" s="13"/>
      <c r="I18" s="13">
        <v>120.0</v>
      </c>
      <c r="J18" s="5" t="s">
        <v>168</v>
      </c>
    </row>
    <row r="19" ht="12.75" customHeight="1">
      <c r="A19" s="14" t="s">
        <v>146</v>
      </c>
      <c r="B19" s="14"/>
      <c r="C19" s="13">
        <v>477.12</v>
      </c>
      <c r="D19" s="13"/>
      <c r="E19" s="2">
        <v>500.0</v>
      </c>
      <c r="F19" s="13"/>
      <c r="G19" s="13">
        <v>550.0</v>
      </c>
      <c r="H19" s="13"/>
      <c r="I19" s="13">
        <v>550.0</v>
      </c>
    </row>
    <row r="20" ht="12.75" customHeight="1">
      <c r="A20" s="14" t="s">
        <v>148</v>
      </c>
      <c r="B20" s="14"/>
      <c r="C20" s="13">
        <v>21.86</v>
      </c>
      <c r="D20" s="13"/>
      <c r="E20" s="2">
        <v>200.0</v>
      </c>
      <c r="F20" s="13"/>
      <c r="G20" s="13">
        <v>200.0</v>
      </c>
      <c r="H20" s="13"/>
      <c r="I20" s="13">
        <v>200.0</v>
      </c>
    </row>
    <row r="21" ht="12.75" customHeight="1">
      <c r="A21" s="5" t="s">
        <v>28</v>
      </c>
      <c r="C21" s="13">
        <v>1858.02</v>
      </c>
      <c r="D21" s="13"/>
      <c r="E21" s="2">
        <v>1858.02</v>
      </c>
      <c r="F21" s="13"/>
      <c r="G21" s="13">
        <v>1858.02</v>
      </c>
      <c r="H21" s="13"/>
      <c r="I21" s="13">
        <v>1858.02</v>
      </c>
    </row>
    <row r="22" ht="12.75" customHeight="1">
      <c r="A22" s="14" t="s">
        <v>149</v>
      </c>
      <c r="C22" s="13">
        <v>0.0</v>
      </c>
      <c r="D22" s="13"/>
      <c r="E22" s="2">
        <v>0.0</v>
      </c>
      <c r="F22" s="13"/>
      <c r="G22" s="13">
        <v>220.0</v>
      </c>
      <c r="H22" s="13"/>
      <c r="I22" s="13">
        <v>250.0</v>
      </c>
      <c r="J22" s="14" t="s">
        <v>169</v>
      </c>
    </row>
    <row r="23" ht="12.75" customHeight="1">
      <c r="A23" s="5" t="s">
        <v>151</v>
      </c>
      <c r="C23" s="13">
        <v>550.0</v>
      </c>
      <c r="D23" s="13"/>
      <c r="E23" s="2">
        <v>600.0</v>
      </c>
      <c r="F23" s="13"/>
      <c r="G23" s="13">
        <v>550.0</v>
      </c>
      <c r="H23" s="13"/>
      <c r="I23" s="13">
        <v>600.0</v>
      </c>
    </row>
    <row r="24" ht="12.75" customHeight="1">
      <c r="A24" s="5" t="s">
        <v>152</v>
      </c>
      <c r="C24" s="13">
        <v>0.0</v>
      </c>
      <c r="D24" s="13"/>
      <c r="E24" s="2">
        <v>50.0</v>
      </c>
      <c r="F24" s="13"/>
      <c r="G24" s="13">
        <v>0.0</v>
      </c>
      <c r="H24" s="13"/>
      <c r="I24" s="13">
        <v>50.0</v>
      </c>
    </row>
    <row r="25" ht="12.75" customHeight="1">
      <c r="A25" s="5" t="s">
        <v>156</v>
      </c>
      <c r="C25" s="13">
        <v>434.24</v>
      </c>
      <c r="D25" s="13"/>
      <c r="E25" s="2">
        <v>100.0</v>
      </c>
      <c r="F25" s="13"/>
      <c r="G25" s="13">
        <v>100.0</v>
      </c>
      <c r="H25" s="13"/>
      <c r="I25" s="13">
        <v>100.0</v>
      </c>
    </row>
    <row r="26" ht="12.75" customHeight="1">
      <c r="A26" s="5" t="s">
        <v>153</v>
      </c>
      <c r="C26" s="13">
        <v>0.0</v>
      </c>
      <c r="D26" s="13"/>
      <c r="E26" s="2">
        <v>1600.0</v>
      </c>
      <c r="F26" s="13"/>
      <c r="G26" s="13">
        <v>1600.0</v>
      </c>
      <c r="H26" s="13"/>
      <c r="I26" s="13">
        <v>1600.0</v>
      </c>
    </row>
    <row r="27" ht="12.75" customHeight="1">
      <c r="A27" s="5" t="s">
        <v>170</v>
      </c>
      <c r="C27" s="13">
        <v>84.7</v>
      </c>
      <c r="D27" s="13"/>
      <c r="E27" s="2">
        <v>100.0</v>
      </c>
      <c r="F27" s="13"/>
      <c r="G27" s="13">
        <v>100.0</v>
      </c>
      <c r="H27" s="13"/>
      <c r="I27" s="13">
        <v>100.0</v>
      </c>
    </row>
    <row r="28" ht="12.75" customHeight="1">
      <c r="A28" s="5" t="s">
        <v>7</v>
      </c>
      <c r="C28" s="13">
        <v>2141.16</v>
      </c>
      <c r="D28" s="13"/>
      <c r="E28" s="2">
        <v>800.0</v>
      </c>
      <c r="F28" s="13"/>
      <c r="G28" s="13">
        <v>73000.0</v>
      </c>
      <c r="H28" s="13"/>
      <c r="I28" s="13">
        <v>800.0</v>
      </c>
    </row>
    <row r="29" ht="12.75" customHeight="1">
      <c r="A29" s="5" t="s">
        <v>6</v>
      </c>
      <c r="C29" s="13">
        <v>0.0</v>
      </c>
      <c r="D29" s="13"/>
      <c r="E29" s="2">
        <v>100.0</v>
      </c>
      <c r="F29" s="13"/>
      <c r="G29" s="13">
        <v>100.0</v>
      </c>
      <c r="H29" s="13"/>
      <c r="I29" s="13">
        <v>100.0</v>
      </c>
    </row>
    <row r="30" ht="12.75" customHeight="1">
      <c r="A30" s="14" t="s">
        <v>135</v>
      </c>
      <c r="C30" s="13">
        <v>0.0</v>
      </c>
      <c r="D30" s="13"/>
      <c r="E30" s="2">
        <v>0.0</v>
      </c>
      <c r="F30" s="13"/>
      <c r="G30" s="13">
        <f>Treasurers!AH135</f>
        <v>2027.29</v>
      </c>
      <c r="H30" s="13"/>
      <c r="I30" s="13">
        <v>300.0</v>
      </c>
    </row>
    <row r="31" ht="12.75" customHeight="1">
      <c r="A31" s="5" t="s">
        <v>154</v>
      </c>
      <c r="C31" s="13">
        <v>0.0</v>
      </c>
      <c r="D31" s="13"/>
      <c r="E31" s="2">
        <v>0.0</v>
      </c>
      <c r="F31" s="13"/>
      <c r="G31" s="13">
        <f>Treasurers!AI135</f>
        <v>294.97</v>
      </c>
      <c r="H31" s="13"/>
      <c r="I31" s="13">
        <v>300.0</v>
      </c>
      <c r="J31" s="14" t="s">
        <v>169</v>
      </c>
    </row>
    <row r="32" ht="12.75" customHeight="1">
      <c r="A32" s="5" t="s">
        <v>38</v>
      </c>
      <c r="C32" s="13">
        <v>2286.8</v>
      </c>
      <c r="D32" s="13"/>
      <c r="E32" s="2">
        <v>0.0</v>
      </c>
      <c r="F32" s="13"/>
      <c r="G32" s="13">
        <v>9000.0</v>
      </c>
      <c r="H32" s="13"/>
      <c r="I32" s="13">
        <v>0.0</v>
      </c>
    </row>
    <row r="33" ht="12.75" customHeight="1">
      <c r="A33" s="5" t="s">
        <v>158</v>
      </c>
      <c r="C33" s="40">
        <f>SUM(C8:C32)</f>
        <v>56306.59</v>
      </c>
      <c r="D33" s="13"/>
      <c r="E33" s="40">
        <f>SUM(E8:E32)</f>
        <v>23468.02</v>
      </c>
      <c r="F33" s="13"/>
      <c r="G33" s="40">
        <f>SUM(G8:G32)</f>
        <v>110977.6</v>
      </c>
      <c r="H33" s="13"/>
      <c r="I33" s="40">
        <f>SUM(I8:I32)</f>
        <v>25698.02</v>
      </c>
    </row>
    <row r="34" ht="12.75" customHeight="1">
      <c r="C34" s="13"/>
      <c r="D34" s="13"/>
      <c r="E34" s="13"/>
      <c r="F34" s="13"/>
      <c r="G34" s="13"/>
      <c r="H34" s="13"/>
      <c r="I34" s="13"/>
    </row>
    <row r="35" ht="12.75" customHeight="1">
      <c r="A35" s="41" t="s">
        <v>130</v>
      </c>
      <c r="C35" s="13"/>
      <c r="D35" s="13"/>
      <c r="E35" s="13"/>
      <c r="F35" s="13"/>
      <c r="G35" s="13"/>
      <c r="H35" s="13"/>
      <c r="I35" s="13"/>
    </row>
    <row r="36" ht="12.75" customHeight="1">
      <c r="C36" s="13"/>
      <c r="D36" s="13"/>
      <c r="E36" s="13"/>
      <c r="F36" s="13"/>
      <c r="G36" s="13"/>
      <c r="H36" s="13"/>
      <c r="I36" s="13"/>
    </row>
    <row r="37" ht="12.75" customHeight="1">
      <c r="A37" s="5" t="s">
        <v>5</v>
      </c>
      <c r="C37" s="13">
        <v>16787.0</v>
      </c>
      <c r="D37" s="13"/>
      <c r="E37" s="13">
        <v>17384.0</v>
      </c>
      <c r="F37" s="13"/>
      <c r="G37" s="13">
        <v>17384.0</v>
      </c>
      <c r="H37" s="13"/>
      <c r="I37" s="13">
        <v>17906.0</v>
      </c>
      <c r="J37" s="5" t="s">
        <v>171</v>
      </c>
    </row>
    <row r="38" ht="12.75" customHeight="1">
      <c r="A38" s="14" t="s">
        <v>131</v>
      </c>
      <c r="C38" s="13">
        <v>440.0</v>
      </c>
      <c r="D38" s="13"/>
      <c r="E38" s="13">
        <v>0.0</v>
      </c>
      <c r="F38" s="13"/>
      <c r="G38" s="13">
        <v>0.0</v>
      </c>
      <c r="H38" s="13"/>
      <c r="I38" s="13">
        <v>0.0</v>
      </c>
    </row>
    <row r="39" ht="12.75" customHeight="1">
      <c r="A39" s="5" t="s">
        <v>85</v>
      </c>
      <c r="C39" s="13">
        <v>60.16</v>
      </c>
      <c r="D39" s="13"/>
      <c r="E39" s="13">
        <v>10.0</v>
      </c>
      <c r="F39" s="13"/>
      <c r="G39" s="13">
        <v>10.0</v>
      </c>
      <c r="H39" s="13"/>
      <c r="I39" s="13">
        <v>10.0</v>
      </c>
    </row>
    <row r="40" ht="12.75" customHeight="1">
      <c r="A40" s="5" t="s">
        <v>6</v>
      </c>
      <c r="C40" s="13">
        <v>45.0</v>
      </c>
      <c r="D40" s="13"/>
      <c r="E40" s="13">
        <v>60.0</v>
      </c>
      <c r="F40" s="13"/>
      <c r="G40" s="13">
        <v>67.5</v>
      </c>
      <c r="H40" s="13"/>
      <c r="I40" s="13">
        <v>67.5</v>
      </c>
    </row>
    <row r="41" ht="12.75" customHeight="1">
      <c r="A41" s="5" t="s">
        <v>88</v>
      </c>
      <c r="C41" s="13">
        <v>50.0</v>
      </c>
      <c r="D41" s="13"/>
      <c r="E41" s="13">
        <v>0.0</v>
      </c>
      <c r="F41" s="13"/>
      <c r="G41" s="13">
        <v>400.0</v>
      </c>
      <c r="H41" s="13"/>
      <c r="I41" s="13">
        <v>0.0</v>
      </c>
    </row>
    <row r="42" ht="12.75" customHeight="1">
      <c r="A42" s="5" t="s">
        <v>42</v>
      </c>
      <c r="C42" s="13">
        <v>3045.21</v>
      </c>
      <c r="D42" s="13"/>
      <c r="E42" s="13">
        <v>1963.29</v>
      </c>
      <c r="F42" s="13"/>
      <c r="G42" s="13">
        <f>REPORT!F11</f>
        <v>2314</v>
      </c>
      <c r="H42" s="13"/>
      <c r="I42" s="13">
        <v>9000.0</v>
      </c>
    </row>
    <row r="43" ht="12.75" customHeight="1">
      <c r="A43" s="5" t="s">
        <v>133</v>
      </c>
      <c r="C43" s="13">
        <v>0.0</v>
      </c>
      <c r="D43" s="13"/>
      <c r="E43" s="13">
        <v>0.0</v>
      </c>
      <c r="F43" s="13"/>
      <c r="G43" s="13">
        <v>0.0</v>
      </c>
      <c r="H43" s="13"/>
      <c r="I43" s="13">
        <v>0.0</v>
      </c>
      <c r="J43" s="14" t="s">
        <v>172</v>
      </c>
    </row>
    <row r="44" ht="12.75" customHeight="1">
      <c r="A44" s="14" t="s">
        <v>134</v>
      </c>
      <c r="C44" s="13">
        <v>87368.03</v>
      </c>
      <c r="D44" s="13"/>
      <c r="E44" s="13">
        <v>1248.0</v>
      </c>
      <c r="F44" s="13"/>
      <c r="G44" s="13">
        <v>1248.0</v>
      </c>
      <c r="H44" s="13"/>
      <c r="I44" s="13">
        <v>1248.0</v>
      </c>
      <c r="J44" s="14" t="s">
        <v>173</v>
      </c>
    </row>
    <row r="45" ht="12.75" customHeight="1">
      <c r="A45" s="5" t="s">
        <v>7</v>
      </c>
      <c r="C45" s="13">
        <v>43.2</v>
      </c>
      <c r="D45" s="13"/>
      <c r="E45" s="13">
        <v>4234.0</v>
      </c>
      <c r="F45" s="13"/>
      <c r="G45" s="13">
        <f>REPORT!F14</f>
        <v>209.76</v>
      </c>
      <c r="H45" s="13"/>
      <c r="I45" s="13">
        <v>2000.0</v>
      </c>
      <c r="J45" s="14" t="s">
        <v>174</v>
      </c>
    </row>
    <row r="46" ht="12.75" customHeight="1">
      <c r="A46" s="14" t="s">
        <v>135</v>
      </c>
      <c r="C46" s="13">
        <v>0.0</v>
      </c>
      <c r="D46" s="13"/>
      <c r="E46" s="13">
        <v>0.0</v>
      </c>
      <c r="F46" s="13"/>
      <c r="G46" s="13">
        <v>1620.55</v>
      </c>
      <c r="H46" s="13"/>
      <c r="I46" s="13">
        <v>0.0</v>
      </c>
      <c r="J46" s="14" t="s">
        <v>175</v>
      </c>
    </row>
    <row r="47" ht="12.75" customHeight="1">
      <c r="A47" s="5" t="s">
        <v>136</v>
      </c>
      <c r="C47" s="13">
        <v>290.0</v>
      </c>
      <c r="D47" s="13"/>
      <c r="E47" s="13"/>
      <c r="F47" s="13"/>
      <c r="G47" s="13"/>
      <c r="H47" s="13"/>
      <c r="I47" s="13"/>
    </row>
    <row r="48" ht="12.75" customHeight="1">
      <c r="C48" s="40">
        <f>SUM(C36:C47)</f>
        <v>108128.6</v>
      </c>
      <c r="D48" s="13"/>
      <c r="E48" s="40">
        <f>SUM(E36:E46)</f>
        <v>24899.29</v>
      </c>
      <c r="F48" s="13"/>
      <c r="G48" s="40">
        <f>SUM(G36:G45)</f>
        <v>21633.26</v>
      </c>
      <c r="H48" s="13"/>
      <c r="I48" s="40">
        <f>SUM(I36:I46)</f>
        <v>30231.5</v>
      </c>
    </row>
    <row r="49" ht="12.75" customHeight="1">
      <c r="C49" s="13"/>
      <c r="D49" s="13"/>
      <c r="E49" s="13"/>
      <c r="F49" s="13"/>
      <c r="G49" s="13"/>
      <c r="H49" s="13"/>
      <c r="I49" s="13"/>
    </row>
    <row r="50" ht="12.75" customHeight="1">
      <c r="A50" s="1" t="s">
        <v>176</v>
      </c>
      <c r="C50" s="42">
        <f>C48-C33</f>
        <v>51822.01</v>
      </c>
      <c r="D50" s="13"/>
      <c r="E50" s="42">
        <f>E48-E33</f>
        <v>1431.27</v>
      </c>
      <c r="F50" s="13"/>
      <c r="G50" s="42">
        <f>G48-G33</f>
        <v>-89344.34</v>
      </c>
      <c r="H50" s="13"/>
      <c r="I50" s="42">
        <f>I48-I33</f>
        <v>4533.48</v>
      </c>
    </row>
    <row r="51" ht="12.75" customHeight="1">
      <c r="C51" s="13"/>
      <c r="D51" s="13"/>
      <c r="E51" s="13"/>
      <c r="F51" s="13"/>
      <c r="G51" s="13"/>
      <c r="H51" s="13"/>
      <c r="I51" s="13"/>
    </row>
    <row r="52" ht="12.75" customHeight="1">
      <c r="A52" s="1"/>
      <c r="C52" s="13"/>
      <c r="D52" s="13"/>
      <c r="E52" s="13"/>
      <c r="F52" s="13"/>
      <c r="G52" s="13"/>
      <c r="H52" s="13"/>
      <c r="I52" s="13"/>
    </row>
    <row r="53" ht="12.75" customHeight="1">
      <c r="A53" s="43" t="s">
        <v>177</v>
      </c>
      <c r="C53" s="13"/>
      <c r="D53" s="13"/>
      <c r="E53" s="13"/>
      <c r="F53" s="13"/>
      <c r="G53" s="13"/>
      <c r="H53" s="13"/>
      <c r="I53" s="13"/>
    </row>
    <row r="54" ht="12.75" customHeight="1">
      <c r="A54" s="1" t="s">
        <v>178</v>
      </c>
      <c r="B54" s="13">
        <v>368.88</v>
      </c>
      <c r="C54" s="13"/>
      <c r="D54" s="13"/>
      <c r="E54" s="13"/>
      <c r="F54" s="13"/>
      <c r="G54" s="13"/>
      <c r="H54" s="13"/>
      <c r="I54" s="13"/>
    </row>
    <row r="55" ht="12.75" customHeight="1">
      <c r="A55" s="1"/>
      <c r="B55" s="13">
        <v>0.0</v>
      </c>
      <c r="H55" s="13"/>
      <c r="I55" s="13"/>
    </row>
    <row r="56" ht="12.75" customHeight="1">
      <c r="A56" s="1"/>
      <c r="B56" s="13">
        <v>0.0</v>
      </c>
      <c r="H56" s="13"/>
      <c r="I56" s="13"/>
    </row>
    <row r="57" ht="12.75" customHeight="1">
      <c r="A57" s="1"/>
      <c r="B57" s="44">
        <f>SUM(B54:B56)</f>
        <v>368.88</v>
      </c>
      <c r="H57" s="13"/>
      <c r="I57" s="13"/>
    </row>
    <row r="58" ht="12.75" customHeight="1">
      <c r="H58" s="13"/>
      <c r="I58" s="13"/>
    </row>
    <row r="59" ht="12.75" customHeight="1">
      <c r="C59" s="13"/>
      <c r="D59" s="13"/>
      <c r="E59" s="13"/>
      <c r="F59" s="13"/>
      <c r="G59" s="13"/>
      <c r="H59" s="13"/>
      <c r="I59" s="13"/>
    </row>
    <row r="60" ht="12.75" customHeight="1">
      <c r="A60" s="1"/>
      <c r="C60" s="13"/>
      <c r="D60" s="13"/>
      <c r="E60" s="13"/>
      <c r="F60" s="13"/>
      <c r="G60" s="13"/>
      <c r="H60" s="13"/>
      <c r="I60" s="1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3:I3"/>
  </mergeCells>
  <printOptions/>
  <pageMargins bottom="0.5905511811023623" footer="0.0" header="0.0" left="0.35433070866141736" right="0.35433070866141736" top="0.590551181102362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29"/>
    <col customWidth="1" min="2" max="3" width="7.0"/>
    <col customWidth="1" min="4" max="4" width="10.14"/>
    <col customWidth="1" min="5" max="5" width="9.14"/>
    <col customWidth="1" min="6" max="6" width="10.57"/>
    <col customWidth="1" min="7" max="7" width="3.43"/>
    <col customWidth="1" min="8" max="8" width="10.29"/>
    <col customWidth="1" min="9" max="9" width="8.86"/>
    <col customWidth="1" min="10" max="10" width="9.71"/>
    <col customWidth="1" min="11" max="11" width="8.86"/>
    <col customWidth="1" min="12" max="12" width="9.29"/>
    <col customWidth="1" min="13" max="15" width="8.86"/>
    <col customWidth="1" min="16" max="26" width="8.71"/>
  </cols>
  <sheetData>
    <row r="1" ht="12.75" customHeight="1">
      <c r="A1" s="45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2.75" customHeight="1">
      <c r="A2" s="46"/>
      <c r="B2" s="46"/>
      <c r="C2" s="46"/>
      <c r="D2" s="46"/>
      <c r="E2" s="46"/>
      <c r="F2" s="46"/>
      <c r="G2" s="46"/>
      <c r="H2" s="4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75" customHeight="1">
      <c r="A3" s="45" t="s">
        <v>179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2.75" customHeight="1">
      <c r="A4" s="45"/>
      <c r="B4" s="45"/>
      <c r="C4" s="45"/>
      <c r="D4" s="45"/>
      <c r="E4" s="47">
        <v>2020.0</v>
      </c>
      <c r="G4" s="45"/>
      <c r="H4" s="47">
        <v>2019.0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2.75" customHeight="1">
      <c r="A5" s="28" t="s">
        <v>130</v>
      </c>
      <c r="B5" s="43"/>
      <c r="C5" s="4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2.75" customHeight="1">
      <c r="A6" s="15" t="s">
        <v>5</v>
      </c>
      <c r="B6" s="14"/>
      <c r="C6" s="14"/>
      <c r="D6" s="14"/>
      <c r="E6" s="13"/>
      <c r="F6" s="13">
        <f>Forecast!G7</f>
        <v>17384</v>
      </c>
      <c r="G6" s="13"/>
      <c r="H6" s="13">
        <v>17368.0</v>
      </c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2.75" customHeight="1">
      <c r="A7" s="15" t="s">
        <v>131</v>
      </c>
      <c r="B7" s="14"/>
      <c r="C7" s="14"/>
      <c r="D7" s="14"/>
      <c r="E7" s="13"/>
      <c r="F7" s="13">
        <v>0.0</v>
      </c>
      <c r="G7" s="13"/>
      <c r="H7" s="13">
        <v>400.0</v>
      </c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2.75" customHeight="1">
      <c r="A8" s="15" t="s">
        <v>85</v>
      </c>
      <c r="B8" s="14"/>
      <c r="C8" s="14"/>
      <c r="D8" s="14"/>
      <c r="E8" s="13"/>
      <c r="F8" s="13">
        <f>IA!E64+372.98</f>
        <v>380.35</v>
      </c>
      <c r="G8" s="13"/>
      <c r="H8" s="13">
        <v>544.48</v>
      </c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15" t="s">
        <v>6</v>
      </c>
      <c r="B9" s="14"/>
      <c r="C9" s="14"/>
      <c r="D9" s="14"/>
      <c r="E9" s="13"/>
      <c r="F9" s="13">
        <f>Treasurers!D135+IA!D64</f>
        <v>135</v>
      </c>
      <c r="G9" s="13"/>
      <c r="H9" s="13">
        <v>60.0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2.75" customHeight="1">
      <c r="A10" s="14" t="s">
        <v>88</v>
      </c>
      <c r="B10" s="14"/>
      <c r="C10" s="14"/>
      <c r="D10" s="14"/>
      <c r="E10" s="13"/>
      <c r="F10" s="13">
        <f>IA!I64+Treasurers!E114+Treasurers!E36</f>
        <v>7785.16</v>
      </c>
      <c r="G10" s="13"/>
      <c r="H10" s="13">
        <v>4823.07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2.75" customHeight="1">
      <c r="A11" s="14" t="s">
        <v>42</v>
      </c>
      <c r="B11" s="14"/>
      <c r="C11" s="14"/>
      <c r="D11" s="14"/>
      <c r="E11" s="13"/>
      <c r="F11" s="13">
        <f>IA!H64</f>
        <v>2314</v>
      </c>
      <c r="G11" s="13"/>
      <c r="H11" s="13">
        <v>369.99</v>
      </c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2.75" customHeight="1">
      <c r="A12" s="15" t="s">
        <v>180</v>
      </c>
      <c r="B12" s="14"/>
      <c r="C12" s="14"/>
      <c r="D12" s="14"/>
      <c r="E12" s="13"/>
      <c r="F12" s="13">
        <f>IA!J64</f>
        <v>2607.93</v>
      </c>
      <c r="G12" s="13"/>
      <c r="H12" s="13">
        <v>0.0</v>
      </c>
      <c r="I12" s="13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2.75" customHeight="1">
      <c r="A13" s="15" t="s">
        <v>134</v>
      </c>
      <c r="B13" s="14"/>
      <c r="C13" s="14"/>
      <c r="D13" s="14"/>
      <c r="E13" s="13"/>
      <c r="F13" s="13">
        <v>1248.0</v>
      </c>
      <c r="G13" s="13"/>
      <c r="H13" s="13">
        <v>0.0</v>
      </c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2.75" customHeight="1">
      <c r="A14" s="15" t="s">
        <v>7</v>
      </c>
      <c r="B14" s="14"/>
      <c r="C14" s="14"/>
      <c r="D14" s="14"/>
      <c r="E14" s="13"/>
      <c r="F14" s="13">
        <f>IA!K63+Treasurers!E123</f>
        <v>209.76</v>
      </c>
      <c r="G14" s="13"/>
      <c r="H14" s="13">
        <v>2131.4</v>
      </c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15" t="s">
        <v>135</v>
      </c>
      <c r="B15" s="14"/>
      <c r="C15" s="14"/>
      <c r="D15" s="14"/>
      <c r="E15" s="13"/>
      <c r="F15" s="13">
        <f>IA!L64</f>
        <v>1017</v>
      </c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2.75" customHeight="1">
      <c r="A16" s="15" t="s">
        <v>136</v>
      </c>
      <c r="B16" s="14"/>
      <c r="C16" s="14"/>
      <c r="D16" s="14"/>
      <c r="E16" s="13"/>
      <c r="F16" s="13">
        <v>0.0</v>
      </c>
      <c r="G16" s="13"/>
      <c r="H16" s="13">
        <v>200.0</v>
      </c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2.75" customHeight="1">
      <c r="A17" s="15"/>
      <c r="B17" s="14"/>
      <c r="C17" s="14"/>
      <c r="D17" s="14"/>
      <c r="E17" s="13"/>
      <c r="F17" s="44">
        <f>SUM(F6:F16)</f>
        <v>33081.2</v>
      </c>
      <c r="G17" s="13"/>
      <c r="H17" s="44">
        <f>SUM(H6:H16)</f>
        <v>25896.94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2.75" customHeight="1">
      <c r="A18" s="43" t="s">
        <v>9</v>
      </c>
      <c r="B18" s="43"/>
      <c r="C18" s="43"/>
      <c r="D18" s="14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2.75" customHeight="1">
      <c r="A19" s="14" t="s">
        <v>138</v>
      </c>
      <c r="B19" s="14"/>
      <c r="C19" s="14"/>
      <c r="D19" s="14"/>
      <c r="E19" s="13"/>
      <c r="F19" s="13">
        <f>Treasurers!L135</f>
        <v>103.67</v>
      </c>
      <c r="G19" s="13"/>
      <c r="H19" s="13">
        <v>235.99</v>
      </c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2.75" customHeight="1">
      <c r="A20" s="14" t="s">
        <v>30</v>
      </c>
      <c r="B20" s="14"/>
      <c r="C20" s="14"/>
      <c r="D20" s="14"/>
      <c r="E20" s="13"/>
      <c r="F20" s="13">
        <v>157.21</v>
      </c>
      <c r="G20" s="13"/>
      <c r="H20" s="13">
        <v>152.8</v>
      </c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2.75" customHeight="1">
      <c r="A21" s="14" t="s">
        <v>139</v>
      </c>
      <c r="B21" s="14"/>
      <c r="C21" s="14"/>
      <c r="D21" s="14"/>
      <c r="E21" s="13"/>
      <c r="F21" s="13">
        <f>Treasurers!AC135</f>
        <v>170.75</v>
      </c>
      <c r="G21" s="13"/>
      <c r="H21" s="13">
        <v>0.0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2.75" customHeight="1">
      <c r="A22" s="14" t="s">
        <v>140</v>
      </c>
      <c r="B22" s="14"/>
      <c r="C22" s="14"/>
      <c r="D22" s="14"/>
      <c r="E22" s="13"/>
      <c r="F22" s="13">
        <f>Treasurers!N135</f>
        <v>491.5</v>
      </c>
      <c r="G22" s="13"/>
      <c r="H22" s="13">
        <v>3022.18</v>
      </c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14" t="s">
        <v>141</v>
      </c>
      <c r="B23" s="14"/>
      <c r="C23" s="14"/>
      <c r="D23" s="14"/>
      <c r="E23" s="13"/>
      <c r="F23" s="13">
        <f>Treasurers!O135</f>
        <v>940</v>
      </c>
      <c r="G23" s="13"/>
      <c r="H23" s="13">
        <v>1206.31</v>
      </c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2.75" customHeight="1">
      <c r="A24" s="14" t="s">
        <v>142</v>
      </c>
      <c r="B24" s="14"/>
      <c r="C24" s="14"/>
      <c r="D24" s="14"/>
      <c r="E24" s="13"/>
      <c r="F24" s="13">
        <f>Treasurers!M135</f>
        <v>691.29</v>
      </c>
      <c r="G24" s="13"/>
      <c r="H24" s="13">
        <v>1050.0</v>
      </c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2.75" customHeight="1">
      <c r="A25" s="14" t="s">
        <v>143</v>
      </c>
      <c r="B25" s="14"/>
      <c r="C25" s="14"/>
      <c r="D25" s="14"/>
      <c r="E25" s="13"/>
      <c r="F25" s="13">
        <f>Treasurers!P135</f>
        <v>324</v>
      </c>
      <c r="G25" s="13"/>
      <c r="H25" s="13">
        <v>396.0</v>
      </c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2.75" customHeight="1">
      <c r="A26" s="14" t="s">
        <v>144</v>
      </c>
      <c r="B26" s="14"/>
      <c r="C26" s="14"/>
      <c r="D26" s="14"/>
      <c r="E26" s="13"/>
      <c r="F26" s="13">
        <f>Treasurers!R135</f>
        <v>356.53</v>
      </c>
      <c r="G26" s="13"/>
      <c r="H26" s="13">
        <v>648.55</v>
      </c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2.75" customHeight="1">
      <c r="A27" s="14" t="s">
        <v>88</v>
      </c>
      <c r="B27" s="14"/>
      <c r="C27" s="14"/>
      <c r="D27" s="14"/>
      <c r="E27" s="13"/>
      <c r="F27" s="13">
        <f>Treasurers!S135</f>
        <v>7607.66</v>
      </c>
      <c r="G27" s="13"/>
      <c r="H27" s="13">
        <v>33245.45</v>
      </c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2.75" customHeight="1">
      <c r="A28" s="14" t="s">
        <v>145</v>
      </c>
      <c r="B28" s="14"/>
      <c r="C28" s="14"/>
      <c r="D28" s="14"/>
      <c r="E28" s="13"/>
      <c r="F28" s="13">
        <f>Treasurers!T135+Treasurers!V135</f>
        <v>8898.67</v>
      </c>
      <c r="G28" s="13"/>
      <c r="H28" s="13">
        <v>8495.41</v>
      </c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2.75" customHeight="1">
      <c r="A29" s="14" t="s">
        <v>146</v>
      </c>
      <c r="B29" s="14"/>
      <c r="C29" s="14"/>
      <c r="D29" s="14"/>
      <c r="E29" s="13"/>
      <c r="F29" s="13">
        <f>Treasurers!U135</f>
        <v>540.19</v>
      </c>
      <c r="G29" s="13"/>
      <c r="H29" s="13">
        <v>477.12</v>
      </c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2.75" customHeight="1">
      <c r="A30" s="5" t="s">
        <v>148</v>
      </c>
      <c r="B30" s="14"/>
      <c r="C30" s="14"/>
      <c r="D30" s="14"/>
      <c r="E30" s="13"/>
      <c r="F30" s="13">
        <f>Treasurers!X135</f>
        <v>197.86</v>
      </c>
      <c r="G30" s="13"/>
      <c r="H30" s="13">
        <v>21.86</v>
      </c>
      <c r="I30" s="13"/>
      <c r="J30" s="14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2.75" customHeight="1">
      <c r="A31" s="14" t="s">
        <v>28</v>
      </c>
      <c r="B31" s="14"/>
      <c r="C31" s="14"/>
      <c r="D31" s="14"/>
      <c r="E31" s="13"/>
      <c r="F31" s="13">
        <f>Treasurers!Z135</f>
        <v>1858.02</v>
      </c>
      <c r="G31" s="13"/>
      <c r="H31" s="13">
        <v>1858.02</v>
      </c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2.75" customHeight="1">
      <c r="A32" s="14" t="s">
        <v>147</v>
      </c>
      <c r="B32" s="14"/>
      <c r="C32" s="14"/>
      <c r="D32" s="14"/>
      <c r="E32" s="13"/>
      <c r="F32" s="13">
        <f>Treasurers!W135</f>
        <v>90</v>
      </c>
      <c r="G32" s="13"/>
      <c r="H32" s="48" t="s">
        <v>181</v>
      </c>
      <c r="I32" s="13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2.75" customHeight="1">
      <c r="A33" s="14" t="s">
        <v>149</v>
      </c>
      <c r="B33" s="14"/>
      <c r="C33" s="14"/>
      <c r="D33" s="14"/>
      <c r="E33" s="13"/>
      <c r="F33" s="13">
        <f>Treasurers!AA135</f>
        <v>352.97</v>
      </c>
      <c r="G33" s="48"/>
      <c r="H33" s="48" t="s">
        <v>181</v>
      </c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2.75" customHeight="1">
      <c r="A34" s="14" t="s">
        <v>6</v>
      </c>
      <c r="B34" s="14"/>
      <c r="C34" s="14"/>
      <c r="D34" s="14"/>
      <c r="E34" s="13"/>
      <c r="F34" s="13">
        <f>Forecast!G39</f>
        <v>0</v>
      </c>
      <c r="G34" s="48"/>
      <c r="H34" s="48" t="s">
        <v>181</v>
      </c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2.75" customHeight="1">
      <c r="A35" s="14" t="s">
        <v>135</v>
      </c>
      <c r="B35" s="14"/>
      <c r="C35" s="14"/>
      <c r="D35" s="14"/>
      <c r="E35" s="13"/>
      <c r="F35" s="13">
        <f>Treasurers!AH135</f>
        <v>2027.29</v>
      </c>
      <c r="G35" s="48"/>
      <c r="H35" s="48" t="s">
        <v>181</v>
      </c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2.75" customHeight="1">
      <c r="A36" s="14" t="s">
        <v>154</v>
      </c>
      <c r="B36" s="14"/>
      <c r="C36" s="14"/>
      <c r="D36" s="14"/>
      <c r="E36" s="13"/>
      <c r="F36" s="13">
        <f>Treasurers!AI135</f>
        <v>294.97</v>
      </c>
      <c r="G36" s="48"/>
      <c r="H36" s="48" t="s">
        <v>181</v>
      </c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2.75" customHeight="1">
      <c r="A37" s="14" t="s">
        <v>151</v>
      </c>
      <c r="B37" s="14"/>
      <c r="C37" s="14"/>
      <c r="D37" s="14"/>
      <c r="E37" s="13"/>
      <c r="F37" s="13">
        <f>Treasurers!Q135</f>
        <v>450</v>
      </c>
      <c r="G37" s="48"/>
      <c r="H37" s="48">
        <v>550.0</v>
      </c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2.75" customHeight="1">
      <c r="A38" s="14" t="s">
        <v>152</v>
      </c>
      <c r="B38" s="14"/>
      <c r="C38" s="14"/>
      <c r="D38" s="14"/>
      <c r="E38" s="13"/>
      <c r="F38" s="13">
        <f>Forecast!G37</f>
        <v>0</v>
      </c>
      <c r="G38" s="48"/>
      <c r="H38" s="48" t="s">
        <v>181</v>
      </c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2.75" customHeight="1">
      <c r="A39" s="14" t="s">
        <v>153</v>
      </c>
      <c r="B39" s="14"/>
      <c r="C39" s="14"/>
      <c r="D39" s="14"/>
      <c r="E39" s="13"/>
      <c r="F39" s="13">
        <f>Treasurers!AF135</f>
        <v>2001.3</v>
      </c>
      <c r="G39" s="48"/>
      <c r="H39" s="48">
        <v>434.24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2.75" customHeight="1">
      <c r="A40" s="14" t="s">
        <v>156</v>
      </c>
      <c r="B40" s="14"/>
      <c r="C40" s="14"/>
      <c r="D40" s="14"/>
      <c r="E40" s="13"/>
      <c r="F40" s="13">
        <f>Treasurers!AE135</f>
        <v>72</v>
      </c>
      <c r="G40" s="48"/>
      <c r="H40" s="48" t="s">
        <v>181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2.75" customHeight="1">
      <c r="A41" s="14" t="s">
        <v>155</v>
      </c>
      <c r="B41" s="14"/>
      <c r="C41" s="14"/>
      <c r="D41" s="14"/>
      <c r="E41" s="13"/>
      <c r="F41" s="13">
        <f>Treasurers!AD135</f>
        <v>25.2</v>
      </c>
      <c r="G41" s="13"/>
      <c r="H41" s="13">
        <v>84.7</v>
      </c>
      <c r="I41" s="13"/>
      <c r="J41" s="14"/>
      <c r="K41" s="14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2.75" customHeight="1">
      <c r="A42" s="14" t="s">
        <v>7</v>
      </c>
      <c r="B42" s="1"/>
      <c r="C42" s="1"/>
      <c r="D42" s="14"/>
      <c r="E42" s="13"/>
      <c r="F42" s="13">
        <v>52466.13</v>
      </c>
      <c r="G42" s="13"/>
      <c r="H42" s="13">
        <v>2141.16</v>
      </c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2.75" customHeight="1">
      <c r="A43" s="14" t="s">
        <v>38</v>
      </c>
      <c r="B43" s="1"/>
      <c r="C43" s="1"/>
      <c r="D43" s="14"/>
      <c r="E43" s="13"/>
      <c r="F43" s="13">
        <f>Treasurers!AJ135</f>
        <v>9010.43</v>
      </c>
      <c r="G43" s="13"/>
      <c r="H43" s="13">
        <v>2286.8</v>
      </c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2.75" customHeight="1">
      <c r="A44" s="14"/>
      <c r="B44" s="1"/>
      <c r="C44" s="1"/>
      <c r="D44" s="14"/>
      <c r="E44" s="13"/>
      <c r="F44" s="44">
        <f>SUM(F19:F43)</f>
        <v>89127.64</v>
      </c>
      <c r="G44" s="13"/>
      <c r="H44" s="44">
        <f>SUM(H19:H43)</f>
        <v>56306.59</v>
      </c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2.75" customHeight="1">
      <c r="A45" s="14"/>
      <c r="B45" s="1"/>
      <c r="C45" s="1"/>
      <c r="D45" s="14"/>
      <c r="E45" s="13"/>
      <c r="F45" s="13"/>
      <c r="G45" s="13"/>
      <c r="H45" s="13"/>
      <c r="I45" s="13"/>
      <c r="J45" s="14"/>
      <c r="K45" s="14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2.75" customHeight="1">
      <c r="A46" s="14"/>
      <c r="B46" s="1"/>
      <c r="C46" s="1"/>
      <c r="D46" s="14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2.75" customHeight="1">
      <c r="A47" s="1" t="s">
        <v>182</v>
      </c>
      <c r="B47" s="1"/>
      <c r="C47" s="1"/>
      <c r="D47" s="14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2.75" customHeight="1">
      <c r="A48" s="1" t="s">
        <v>183</v>
      </c>
      <c r="B48" s="1"/>
      <c r="C48" s="1"/>
      <c r="D48" s="14"/>
      <c r="E48" s="13"/>
      <c r="F48" s="42"/>
      <c r="G48" s="13"/>
      <c r="H48" s="13"/>
      <c r="I48" s="4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2.75" customHeight="1">
      <c r="A49" s="1"/>
      <c r="B49" s="1"/>
      <c r="C49" s="1"/>
      <c r="D49" s="14"/>
      <c r="E49" s="13"/>
      <c r="F49" s="13"/>
      <c r="G49" s="13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2.75" customHeight="1">
      <c r="A50" s="1" t="s">
        <v>184</v>
      </c>
      <c r="B50" s="1"/>
      <c r="C50" s="1"/>
      <c r="D50" s="14"/>
      <c r="E50" s="13"/>
      <c r="F50" s="13"/>
      <c r="G50" s="13"/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2.75" customHeight="1">
      <c r="A51" s="14" t="s">
        <v>185</v>
      </c>
      <c r="B51" s="14"/>
      <c r="C51" s="14"/>
      <c r="D51" s="14"/>
      <c r="E51" s="13"/>
      <c r="F51" s="13"/>
      <c r="G51" s="13"/>
      <c r="H51" s="13">
        <f>Treasurers!F7+IA!N9</f>
        <v>16786.47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2.75" customHeight="1">
      <c r="A52" s="14" t="s">
        <v>186</v>
      </c>
      <c r="B52" s="14"/>
      <c r="C52" s="14"/>
      <c r="D52" s="14"/>
      <c r="E52" s="13"/>
      <c r="F52" s="13"/>
      <c r="G52" s="13"/>
      <c r="H52" s="49">
        <f>F17</f>
        <v>33081.2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2.75" customHeight="1">
      <c r="A53" s="14"/>
      <c r="B53" s="14"/>
      <c r="C53" s="14"/>
      <c r="D53" s="14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2.75" customHeight="1">
      <c r="A54" s="14" t="s">
        <v>187</v>
      </c>
      <c r="B54" s="14"/>
      <c r="C54" s="14"/>
      <c r="D54" s="14"/>
      <c r="E54" s="13"/>
      <c r="F54" s="13"/>
      <c r="G54" s="13"/>
      <c r="H54" s="13">
        <v>56000.0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2.75" customHeight="1">
      <c r="A55" s="14" t="s">
        <v>188</v>
      </c>
      <c r="B55" s="14"/>
      <c r="C55" s="14"/>
      <c r="D55" s="14"/>
      <c r="E55" s="13"/>
      <c r="F55" s="13"/>
      <c r="G55" s="13"/>
      <c r="H55" s="13">
        <f>F44</f>
        <v>89127.64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2.75" customHeight="1">
      <c r="A56" s="14" t="s">
        <v>189</v>
      </c>
      <c r="B56" s="14"/>
      <c r="C56" s="14"/>
      <c r="D56" s="14"/>
      <c r="E56" s="13"/>
      <c r="F56" s="13"/>
      <c r="G56" s="13"/>
      <c r="H56" s="40">
        <f>H51+H52+H54-H55</f>
        <v>16740.03</v>
      </c>
      <c r="I56" s="14"/>
      <c r="J56" s="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2.75" customHeight="1">
      <c r="A57" s="14"/>
      <c r="B57" s="14"/>
      <c r="C57" s="14"/>
      <c r="D57" s="14"/>
      <c r="E57" s="13"/>
      <c r="F57" s="13"/>
      <c r="G57" s="13"/>
      <c r="H57" s="13"/>
      <c r="I57" s="14"/>
      <c r="J57" s="1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2.75" customHeight="1">
      <c r="A58" s="1" t="s">
        <v>190</v>
      </c>
      <c r="B58" s="14"/>
      <c r="C58" s="14"/>
      <c r="D58" s="14"/>
      <c r="E58" s="13"/>
      <c r="F58" s="13"/>
      <c r="G58" s="13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2.75" customHeight="1">
      <c r="A59" s="1"/>
      <c r="B59" s="14"/>
      <c r="C59" s="14"/>
      <c r="D59" s="14"/>
      <c r="E59" s="13"/>
      <c r="F59" s="13"/>
      <c r="G59" s="13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2.75" customHeight="1">
      <c r="A60" s="1" t="s">
        <v>191</v>
      </c>
      <c r="B60" s="14"/>
      <c r="C60" s="14"/>
      <c r="D60" s="14"/>
      <c r="E60" s="13"/>
      <c r="F60" s="13"/>
      <c r="G60" s="13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2.75" customHeight="1">
      <c r="A61" s="14" t="s">
        <v>192</v>
      </c>
      <c r="B61" s="14"/>
      <c r="C61" s="14"/>
      <c r="D61" s="14"/>
      <c r="E61" s="13"/>
      <c r="F61" s="13">
        <f>HTB!L24</f>
        <v>0</v>
      </c>
      <c r="G61" s="13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2.75" customHeight="1">
      <c r="A62" s="14" t="s">
        <v>193</v>
      </c>
      <c r="B62" s="14"/>
      <c r="C62" s="14"/>
      <c r="D62" s="14"/>
      <c r="E62" s="13"/>
      <c r="F62" s="13">
        <f>Treasurers!F134</f>
        <v>48.78</v>
      </c>
      <c r="G62" s="13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2.75" customHeight="1">
      <c r="A63" s="14" t="s">
        <v>194</v>
      </c>
      <c r="B63" s="14"/>
      <c r="C63" s="14"/>
      <c r="D63" s="14"/>
      <c r="E63" s="13"/>
      <c r="F63" s="49">
        <f>IA!N63</f>
        <v>16691.25</v>
      </c>
      <c r="G63" s="13"/>
      <c r="H63" s="1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2.75" customHeight="1">
      <c r="A64" s="14"/>
      <c r="B64" s="14"/>
      <c r="C64" s="14"/>
      <c r="D64" s="14"/>
      <c r="E64" s="13"/>
      <c r="F64" s="13"/>
      <c r="G64" s="13"/>
      <c r="H64" s="13"/>
      <c r="I64" s="14"/>
      <c r="J64" s="14"/>
      <c r="K64" s="14"/>
      <c r="L64" s="14"/>
      <c r="M64" s="14"/>
      <c r="N64" s="14"/>
      <c r="O64" s="1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2.75" customHeight="1">
      <c r="A65" s="14" t="s">
        <v>195</v>
      </c>
      <c r="B65" s="14"/>
      <c r="C65" s="14"/>
      <c r="D65" s="14"/>
      <c r="E65" s="13"/>
      <c r="F65" s="13"/>
      <c r="G65" s="13"/>
      <c r="H65" s="13"/>
      <c r="I65" s="14"/>
      <c r="J65" s="14"/>
      <c r="K65" s="14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2.75" customHeight="1">
      <c r="A66" s="11"/>
      <c r="B66" s="14"/>
      <c r="C66" s="14"/>
      <c r="D66" s="14"/>
      <c r="E66" s="13"/>
      <c r="F66" s="13"/>
      <c r="G66" s="13"/>
      <c r="H66" s="13"/>
      <c r="I66" s="14"/>
      <c r="J66" s="14"/>
      <c r="K66" s="1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2.75" customHeight="1">
      <c r="A67" s="11"/>
      <c r="B67" s="14"/>
      <c r="C67" s="14"/>
      <c r="D67" s="14"/>
      <c r="E67" s="13"/>
      <c r="F67" s="49"/>
      <c r="G67" s="13"/>
      <c r="H67" s="13"/>
      <c r="I67" s="14"/>
      <c r="J67" s="14"/>
      <c r="K67" s="14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2.75" customHeight="1">
      <c r="A68" s="14"/>
      <c r="B68" s="14"/>
      <c r="C68" s="14"/>
      <c r="D68" s="14"/>
      <c r="E68" s="13"/>
      <c r="F68" s="13"/>
      <c r="G68" s="13"/>
      <c r="H68" s="49"/>
      <c r="I68" s="14"/>
      <c r="J68" s="5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2.75" customHeight="1">
      <c r="A69" s="1" t="s">
        <v>196</v>
      </c>
      <c r="B69" s="14"/>
      <c r="C69" s="14"/>
      <c r="D69" s="14"/>
      <c r="E69" s="13"/>
      <c r="F69" s="13"/>
      <c r="G69" s="13"/>
      <c r="H69" s="40">
        <f>F62+F63+F61-F65</f>
        <v>16740.03</v>
      </c>
      <c r="I69" s="14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2.75" customHeight="1">
      <c r="A70" s="14"/>
      <c r="B70" s="14"/>
      <c r="C70" s="14"/>
      <c r="D70" s="14"/>
      <c r="E70" s="14"/>
      <c r="F70" s="14"/>
      <c r="G70" s="14"/>
      <c r="H70" s="1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2.75" customHeight="1">
      <c r="A74" s="14" t="s">
        <v>197</v>
      </c>
      <c r="B74" s="14"/>
      <c r="C74" s="14"/>
      <c r="D74" s="14"/>
      <c r="E74" s="14" t="s">
        <v>198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2.75" customHeight="1">
      <c r="A75" s="14" t="s">
        <v>199</v>
      </c>
      <c r="B75" s="14"/>
      <c r="C75" s="14"/>
      <c r="D75" s="14"/>
      <c r="E75" s="14" t="s">
        <v>200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2.75" customHeight="1">
      <c r="A77" s="14" t="s">
        <v>201</v>
      </c>
      <c r="B77" s="14"/>
      <c r="C77" s="14"/>
      <c r="D77" s="14"/>
      <c r="E77" s="14" t="s">
        <v>202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2.75" customHeight="1">
      <c r="A78" s="14" t="s">
        <v>203</v>
      </c>
      <c r="B78" s="14"/>
      <c r="C78" s="14"/>
      <c r="D78" s="14"/>
      <c r="E78" s="14" t="s">
        <v>203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A1:H1"/>
    <mergeCell ref="A3:I3"/>
    <mergeCell ref="E4:F4"/>
    <mergeCell ref="H4:I4"/>
  </mergeCells>
  <printOptions/>
  <pageMargins bottom="0.1968503937007874" footer="0.0" header="0.0" left="0.5511811023622047" right="0.5511811023622047" top="0.1968503937007874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5" width="8.71"/>
    <col customWidth="1" min="6" max="6" width="9.57"/>
    <col customWidth="1" min="7" max="7" width="8.71"/>
    <col customWidth="1" min="8" max="8" width="10.14"/>
    <col customWidth="1" min="9" max="26" width="8.71"/>
  </cols>
  <sheetData>
    <row r="1" ht="12.75" customHeight="1"/>
    <row r="2" ht="12.75" customHeight="1">
      <c r="A2" s="1" t="s">
        <v>190</v>
      </c>
    </row>
    <row r="3" ht="12.75" customHeight="1"/>
    <row r="4" ht="12.75" customHeight="1">
      <c r="A4" s="5" t="s">
        <v>204</v>
      </c>
      <c r="C4" s="1" t="s">
        <v>205</v>
      </c>
    </row>
    <row r="5" ht="12.75" customHeight="1"/>
    <row r="6" ht="12.75" customHeight="1">
      <c r="A6" s="14" t="s">
        <v>206</v>
      </c>
    </row>
    <row r="7" ht="12.75" customHeight="1"/>
    <row r="8" ht="12.75" customHeight="1"/>
    <row r="9" ht="12.75" customHeight="1"/>
    <row r="10" ht="12.75" customHeight="1">
      <c r="A10" s="5" t="s">
        <v>207</v>
      </c>
      <c r="G10" s="5" t="s">
        <v>208</v>
      </c>
    </row>
    <row r="11" ht="12.75" customHeight="1">
      <c r="B11" s="5" t="s">
        <v>209</v>
      </c>
    </row>
    <row r="12" ht="12.75" customHeight="1"/>
    <row r="13" ht="12.75" customHeight="1"/>
    <row r="14" ht="12.75" customHeight="1"/>
    <row r="15" ht="12.75" customHeight="1">
      <c r="A15" s="5" t="s">
        <v>210</v>
      </c>
      <c r="G15" s="5" t="s">
        <v>208</v>
      </c>
    </row>
    <row r="16" ht="12.75" customHeight="1">
      <c r="B16" s="5" t="s">
        <v>211</v>
      </c>
    </row>
    <row r="17" ht="12.75" customHeight="1"/>
    <row r="18" ht="12.75" customHeight="1">
      <c r="F18" s="30" t="s">
        <v>212</v>
      </c>
      <c r="G18" s="30"/>
      <c r="H18" s="30" t="s">
        <v>212</v>
      </c>
    </row>
    <row r="19" ht="12.75" customHeight="1">
      <c r="F19" s="30"/>
      <c r="G19" s="30"/>
      <c r="H19" s="30"/>
    </row>
    <row r="20" ht="12.75" customHeight="1">
      <c r="A20" s="1" t="s">
        <v>213</v>
      </c>
    </row>
    <row r="21" ht="12.75" customHeight="1"/>
    <row r="22" ht="12.75" customHeight="1">
      <c r="A22" s="5" t="s">
        <v>214</v>
      </c>
      <c r="F22" s="13">
        <f>REPORT!F62</f>
        <v>48.78</v>
      </c>
    </row>
    <row r="23" ht="12.75" customHeight="1">
      <c r="A23" s="5" t="s">
        <v>215</v>
      </c>
      <c r="F23" s="2">
        <f>IA!N63</f>
        <v>16691.25</v>
      </c>
    </row>
    <row r="24" ht="12.75" customHeight="1">
      <c r="A24" s="5" t="s">
        <v>216</v>
      </c>
      <c r="F24" s="2">
        <f>HTB!L24</f>
        <v>0</v>
      </c>
    </row>
    <row r="25" ht="12.75" customHeight="1">
      <c r="A25" s="5" t="s">
        <v>217</v>
      </c>
      <c r="F25" s="2">
        <v>0.0</v>
      </c>
    </row>
    <row r="26" ht="12.75" customHeight="1">
      <c r="F26" s="21"/>
    </row>
    <row r="27" ht="12.75" customHeight="1">
      <c r="H27" s="13">
        <f>SUM(F22:F26)</f>
        <v>16740.03</v>
      </c>
    </row>
    <row r="28" ht="12.75" customHeight="1"/>
    <row r="29" ht="12.75" customHeight="1">
      <c r="A29" s="14" t="s">
        <v>195</v>
      </c>
      <c r="F29" s="2"/>
    </row>
    <row r="30" ht="12.75" customHeight="1">
      <c r="A30" s="11"/>
      <c r="F30" s="2"/>
    </row>
    <row r="31" ht="12.75" customHeight="1">
      <c r="A31" s="11"/>
      <c r="C31" s="14"/>
      <c r="F31" s="2"/>
    </row>
    <row r="32" ht="12.75" customHeight="1">
      <c r="A32" s="11"/>
      <c r="F32" s="21"/>
    </row>
    <row r="33" ht="12.75" customHeight="1">
      <c r="H33" s="2">
        <f>SUM(F30:F32)</f>
        <v>0</v>
      </c>
    </row>
    <row r="34" ht="12.75" customHeight="1">
      <c r="H34" s="21"/>
    </row>
    <row r="35" ht="12.75" customHeight="1">
      <c r="H35" s="13">
        <f>H27-H33</f>
        <v>16740.03</v>
      </c>
    </row>
    <row r="36" ht="12.75" customHeight="1"/>
    <row r="37" ht="12.75" customHeight="1">
      <c r="A37" s="14" t="s">
        <v>218</v>
      </c>
      <c r="H37" s="2">
        <v>0.0</v>
      </c>
    </row>
    <row r="38" ht="12.75" customHeight="1">
      <c r="H38" s="21"/>
    </row>
    <row r="39" ht="12.75" customHeight="1"/>
    <row r="40" ht="12.75" customHeight="1">
      <c r="A40" s="1" t="s">
        <v>196</v>
      </c>
      <c r="H40" s="13">
        <f>H35+H37</f>
        <v>16740.03</v>
      </c>
    </row>
    <row r="41" ht="12.75" customHeight="1">
      <c r="H41" s="51"/>
    </row>
    <row r="42" ht="12.75" customHeight="1"/>
    <row r="43" ht="12.75" customHeight="1">
      <c r="A43" s="5" t="s">
        <v>219</v>
      </c>
    </row>
    <row r="44" ht="12.75" customHeight="1"/>
    <row r="45" ht="12.75" customHeight="1">
      <c r="A45" s="1" t="s">
        <v>220</v>
      </c>
    </row>
    <row r="46" ht="12.75" customHeight="1">
      <c r="A46" s="5" t="s">
        <v>221</v>
      </c>
      <c r="H46" s="13">
        <f>REPORT!H51</f>
        <v>16786.47</v>
      </c>
    </row>
    <row r="47" ht="12.75" customHeight="1">
      <c r="A47" s="5" t="s">
        <v>222</v>
      </c>
      <c r="H47" s="49">
        <f>REPORT!H52</f>
        <v>33081.2</v>
      </c>
    </row>
    <row r="48" ht="12.75" customHeight="1">
      <c r="H48" s="13"/>
    </row>
    <row r="49" ht="12.75" customHeight="1">
      <c r="A49" s="5" t="s">
        <v>223</v>
      </c>
      <c r="H49" s="49">
        <f>REPORT!H55</f>
        <v>89127.64</v>
      </c>
    </row>
    <row r="50" ht="12.75" customHeight="1"/>
    <row r="51" ht="12.75" customHeight="1">
      <c r="A51" s="14" t="s">
        <v>224</v>
      </c>
      <c r="H51" s="13">
        <f>H46+H47-H49</f>
        <v>-39259.97</v>
      </c>
    </row>
    <row r="52" ht="12.75" customHeight="1">
      <c r="H52" s="5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29.71"/>
    <col customWidth="1" min="3" max="3" width="9.86"/>
    <col customWidth="1" min="4" max="4" width="26.14"/>
    <col customWidth="1" min="5" max="26" width="8.71"/>
  </cols>
  <sheetData>
    <row r="1" ht="12.75" customHeight="1">
      <c r="A1" s="1" t="s">
        <v>225</v>
      </c>
    </row>
    <row r="2" ht="12.75" customHeight="1"/>
    <row r="3" ht="12.75" customHeight="1">
      <c r="A3" s="52" t="s">
        <v>226</v>
      </c>
      <c r="B3" s="53" t="s">
        <v>227</v>
      </c>
      <c r="C3" s="53" t="s">
        <v>228</v>
      </c>
      <c r="D3" s="53" t="s">
        <v>229</v>
      </c>
      <c r="E3" s="53" t="s">
        <v>230</v>
      </c>
    </row>
    <row r="4" ht="12.75" customHeight="1"/>
    <row r="5" ht="12.75" customHeight="1">
      <c r="B5" s="14" t="s">
        <v>231</v>
      </c>
      <c r="C5" s="2">
        <v>41000.0</v>
      </c>
      <c r="D5" s="14"/>
    </row>
    <row r="6" ht="12.75" customHeight="1">
      <c r="B6" s="14" t="s">
        <v>232</v>
      </c>
      <c r="C6" s="2">
        <v>5400.0</v>
      </c>
    </row>
    <row r="7" ht="12.75" customHeight="1">
      <c r="A7" s="11"/>
      <c r="B7" s="14" t="s">
        <v>233</v>
      </c>
      <c r="C7" s="13" t="s">
        <v>234</v>
      </c>
      <c r="E7" s="14"/>
    </row>
    <row r="8" ht="12.75" customHeight="1">
      <c r="A8" s="11"/>
      <c r="B8" s="14" t="s">
        <v>235</v>
      </c>
      <c r="C8" s="13">
        <v>300.0</v>
      </c>
      <c r="E8" s="14"/>
    </row>
    <row r="9" ht="12.75" customHeight="1">
      <c r="A9" s="14"/>
      <c r="B9" s="14" t="s">
        <v>236</v>
      </c>
      <c r="C9" s="13">
        <v>29138.58</v>
      </c>
      <c r="D9" s="14" t="s">
        <v>237</v>
      </c>
      <c r="E9" s="14"/>
    </row>
    <row r="10" ht="12.75" customHeight="1">
      <c r="B10" s="14" t="s">
        <v>238</v>
      </c>
      <c r="C10" s="13">
        <v>14570.35</v>
      </c>
      <c r="D10" s="14" t="s">
        <v>237</v>
      </c>
    </row>
    <row r="11" ht="12.75" customHeight="1">
      <c r="A11" s="14"/>
      <c r="B11" s="14" t="s">
        <v>239</v>
      </c>
      <c r="C11" s="13">
        <v>40000.0</v>
      </c>
      <c r="D11" s="14" t="s">
        <v>233</v>
      </c>
      <c r="E11" s="14"/>
    </row>
    <row r="12" ht="12.75" customHeight="1">
      <c r="A12" s="14"/>
      <c r="B12" s="14" t="s">
        <v>240</v>
      </c>
      <c r="C12" s="13">
        <v>450.0</v>
      </c>
      <c r="D12" s="14" t="s">
        <v>233</v>
      </c>
      <c r="E12" s="14"/>
    </row>
    <row r="13" ht="12.75" customHeight="1">
      <c r="A13" s="54"/>
      <c r="B13" s="14" t="s">
        <v>241</v>
      </c>
      <c r="C13" s="13">
        <v>13750.0</v>
      </c>
      <c r="D13" s="14"/>
      <c r="E13" s="14"/>
    </row>
    <row r="14" ht="12.75" customHeight="1">
      <c r="A14" s="54"/>
      <c r="B14" s="14" t="s">
        <v>242</v>
      </c>
      <c r="C14" s="13">
        <v>0.0</v>
      </c>
      <c r="D14" s="14" t="s">
        <v>243</v>
      </c>
      <c r="E14" s="14"/>
    </row>
    <row r="15" ht="12.75" customHeight="1">
      <c r="A15" s="14"/>
      <c r="B15" s="14" t="s">
        <v>244</v>
      </c>
      <c r="C15" s="13">
        <v>1469.85</v>
      </c>
      <c r="D15" s="14"/>
      <c r="E15" s="14"/>
      <c r="F15" s="14"/>
    </row>
    <row r="16" ht="12.75" customHeight="1">
      <c r="A16" s="11"/>
      <c r="B16" s="14"/>
      <c r="C16" s="13"/>
      <c r="D16" s="14"/>
      <c r="E16" s="14"/>
    </row>
    <row r="17" ht="12.75" customHeight="1">
      <c r="A17" s="11"/>
      <c r="B17" s="14" t="s">
        <v>245</v>
      </c>
      <c r="C17" s="13"/>
      <c r="D17" s="14"/>
      <c r="E17" s="14"/>
    </row>
    <row r="18" ht="12.75" customHeight="1">
      <c r="A18" s="11"/>
      <c r="B18" s="14"/>
      <c r="C18" s="13"/>
      <c r="D18" s="14"/>
      <c r="E18" s="14"/>
    </row>
    <row r="19" ht="12.75" customHeight="1">
      <c r="A19" s="11"/>
      <c r="B19" s="14"/>
      <c r="C19" s="13"/>
      <c r="D19" s="14"/>
      <c r="E19" s="14"/>
    </row>
    <row r="20" ht="12.75" customHeight="1">
      <c r="A20" s="11"/>
      <c r="B20" s="14"/>
      <c r="C20" s="13"/>
      <c r="D20" s="14"/>
      <c r="E20" s="14"/>
    </row>
    <row r="21" ht="12.75" customHeight="1">
      <c r="C21" s="13"/>
    </row>
    <row r="22" ht="12.75" customHeight="1">
      <c r="C22" s="55">
        <f>C5+C6+C8+C9+C10+C11+C12+C13+C15</f>
        <v>146078.78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7.86"/>
    <col customWidth="1" min="3" max="3" width="35.29"/>
    <col customWidth="1" min="4" max="4" width="26.71"/>
    <col customWidth="1" min="5" max="5" width="9.14"/>
    <col customWidth="1" min="6" max="26" width="8.71"/>
  </cols>
  <sheetData>
    <row r="1" ht="12.75" customHeight="1">
      <c r="A1" s="56" t="s">
        <v>246</v>
      </c>
      <c r="B1" s="56" t="s">
        <v>247</v>
      </c>
      <c r="C1" s="56" t="s">
        <v>227</v>
      </c>
      <c r="D1" s="56" t="s">
        <v>248</v>
      </c>
      <c r="E1" s="56" t="s">
        <v>249</v>
      </c>
    </row>
    <row r="2" ht="12.75" customHeight="1">
      <c r="A2" s="57">
        <v>43556.0</v>
      </c>
      <c r="B2" s="5">
        <v>5.36153357E8</v>
      </c>
      <c r="C2" s="5" t="s">
        <v>250</v>
      </c>
      <c r="D2" s="5" t="s">
        <v>205</v>
      </c>
      <c r="E2" s="50">
        <v>10.29</v>
      </c>
    </row>
    <row r="3" ht="12.75" customHeight="1">
      <c r="A3" s="57">
        <v>43559.0</v>
      </c>
      <c r="B3" s="14">
        <v>2.43662605E8</v>
      </c>
      <c r="C3" s="14" t="s">
        <v>251</v>
      </c>
      <c r="D3" s="14" t="s">
        <v>205</v>
      </c>
      <c r="E3" s="50">
        <v>18.0</v>
      </c>
    </row>
    <row r="4" ht="12.75" customHeight="1">
      <c r="A4" s="57">
        <v>43559.0</v>
      </c>
      <c r="B4" s="14">
        <v>9.72098196E8</v>
      </c>
      <c r="C4" s="14" t="s">
        <v>252</v>
      </c>
      <c r="D4" s="14" t="s">
        <v>205</v>
      </c>
      <c r="E4" s="50">
        <v>20.53</v>
      </c>
    </row>
    <row r="5" ht="12.75" customHeight="1">
      <c r="A5" s="57">
        <v>43592.0</v>
      </c>
      <c r="B5" s="14">
        <v>5.36153357E8</v>
      </c>
      <c r="C5" s="14" t="s">
        <v>253</v>
      </c>
      <c r="D5" s="14" t="s">
        <v>205</v>
      </c>
      <c r="E5" s="50">
        <v>7.11</v>
      </c>
    </row>
    <row r="6" ht="12.75" customHeight="1">
      <c r="A6" s="57">
        <v>43599.0</v>
      </c>
      <c r="B6" s="14">
        <v>2.43662605E8</v>
      </c>
      <c r="C6" s="14" t="s">
        <v>254</v>
      </c>
      <c r="D6" s="14" t="s">
        <v>205</v>
      </c>
      <c r="E6" s="50">
        <v>30.0</v>
      </c>
    </row>
    <row r="7" ht="12.75" customHeight="1">
      <c r="A7" s="57">
        <v>43620.0</v>
      </c>
      <c r="B7" s="14">
        <v>4.42008451E8</v>
      </c>
      <c r="C7" s="14" t="s">
        <v>255</v>
      </c>
      <c r="D7" s="5" t="s">
        <v>205</v>
      </c>
      <c r="E7" s="50">
        <v>14.4</v>
      </c>
    </row>
    <row r="8" ht="12.75" customHeight="1">
      <c r="A8" s="57">
        <v>43628.0</v>
      </c>
      <c r="B8" s="14">
        <v>1.40996647E8</v>
      </c>
      <c r="C8" s="14" t="s">
        <v>256</v>
      </c>
      <c r="D8" s="14" t="s">
        <v>205</v>
      </c>
      <c r="E8" s="50">
        <v>14.4</v>
      </c>
    </row>
    <row r="9" ht="12.75" customHeight="1">
      <c r="A9" s="57">
        <v>43629.0</v>
      </c>
      <c r="B9" s="14">
        <v>9.03972515E8</v>
      </c>
      <c r="C9" s="14" t="s">
        <v>257</v>
      </c>
      <c r="D9" s="14" t="s">
        <v>205</v>
      </c>
      <c r="E9" s="50">
        <v>8.4</v>
      </c>
    </row>
    <row r="10" ht="12.75" customHeight="1">
      <c r="A10" s="57">
        <v>43633.0</v>
      </c>
      <c r="B10" s="14">
        <v>2.62827587E8</v>
      </c>
      <c r="C10" s="14" t="s">
        <v>258</v>
      </c>
      <c r="D10" s="14" t="s">
        <v>205</v>
      </c>
      <c r="E10" s="50">
        <v>6.39</v>
      </c>
    </row>
    <row r="11" ht="12.75" customHeight="1">
      <c r="A11" s="57">
        <v>43637.0</v>
      </c>
      <c r="B11" s="14">
        <v>9.09176017E8</v>
      </c>
      <c r="C11" s="14" t="s">
        <v>121</v>
      </c>
      <c r="D11" s="14" t="s">
        <v>205</v>
      </c>
      <c r="E11" s="50">
        <v>586.15</v>
      </c>
    </row>
    <row r="12" ht="12.75" customHeight="1">
      <c r="A12" s="57">
        <v>43637.0</v>
      </c>
      <c r="B12" s="14">
        <v>9.09176017E8</v>
      </c>
      <c r="C12" s="14" t="s">
        <v>121</v>
      </c>
      <c r="D12" s="14" t="s">
        <v>205</v>
      </c>
      <c r="E12" s="50">
        <v>7772.9</v>
      </c>
    </row>
    <row r="13" ht="12.75" customHeight="1">
      <c r="A13" s="57">
        <v>43640.0</v>
      </c>
      <c r="B13" s="14">
        <v>3.85011273E8</v>
      </c>
      <c r="C13" s="14" t="s">
        <v>259</v>
      </c>
      <c r="D13" s="14" t="s">
        <v>205</v>
      </c>
      <c r="E13" s="50">
        <v>3.26</v>
      </c>
    </row>
    <row r="14" ht="12.75" customHeight="1">
      <c r="A14" s="57">
        <v>43655.0</v>
      </c>
      <c r="B14" s="14">
        <v>9.09176017E8</v>
      </c>
      <c r="C14" s="14" t="s">
        <v>121</v>
      </c>
      <c r="D14" s="14" t="s">
        <v>205</v>
      </c>
      <c r="E14" s="50">
        <v>219.98</v>
      </c>
    </row>
    <row r="15" ht="12.75" customHeight="1">
      <c r="A15" s="57">
        <v>43752.0</v>
      </c>
      <c r="B15" s="14">
        <v>2.43662605E8</v>
      </c>
      <c r="C15" s="14" t="s">
        <v>254</v>
      </c>
      <c r="D15" s="14" t="s">
        <v>205</v>
      </c>
      <c r="E15" s="50">
        <v>30.0</v>
      </c>
    </row>
    <row r="16" ht="12.75" customHeight="1">
      <c r="A16" s="57">
        <v>43753.0</v>
      </c>
      <c r="B16" s="14">
        <v>9.09176017E8</v>
      </c>
      <c r="C16" s="14" t="s">
        <v>121</v>
      </c>
      <c r="D16" s="14" t="s">
        <v>205</v>
      </c>
      <c r="E16" s="50">
        <v>805.13</v>
      </c>
    </row>
    <row r="17" ht="12.75" customHeight="1">
      <c r="A17" s="57">
        <v>43784.0</v>
      </c>
      <c r="B17" s="14">
        <v>4.4049825E8</v>
      </c>
      <c r="C17" s="14" t="s">
        <v>260</v>
      </c>
      <c r="D17" s="14" t="s">
        <v>205</v>
      </c>
      <c r="E17" s="50">
        <v>30.0</v>
      </c>
    </row>
    <row r="18" ht="12.75" customHeight="1">
      <c r="A18" s="57">
        <v>43784.0</v>
      </c>
      <c r="B18" s="14">
        <v>2.03481106E8</v>
      </c>
      <c r="C18" s="14" t="s">
        <v>261</v>
      </c>
      <c r="D18" s="14" t="s">
        <v>205</v>
      </c>
      <c r="E18" s="50">
        <v>22.91</v>
      </c>
    </row>
    <row r="19" ht="12.75" customHeight="1">
      <c r="A19" s="57">
        <v>43784.0</v>
      </c>
      <c r="B19" s="14">
        <v>7.54796577E8</v>
      </c>
      <c r="C19" s="14" t="s">
        <v>262</v>
      </c>
      <c r="D19" s="14" t="s">
        <v>205</v>
      </c>
      <c r="E19" s="50">
        <v>72.16</v>
      </c>
    </row>
    <row r="20" ht="12.75" customHeight="1">
      <c r="A20" s="57">
        <v>43789.0</v>
      </c>
      <c r="B20" s="14">
        <v>1.23698401E8</v>
      </c>
      <c r="C20" s="14" t="s">
        <v>263</v>
      </c>
      <c r="D20" s="14" t="s">
        <v>205</v>
      </c>
      <c r="E20" s="50">
        <v>12.08</v>
      </c>
    </row>
    <row r="21" ht="12.75" customHeight="1">
      <c r="A21" s="57">
        <v>43811.0</v>
      </c>
      <c r="B21" s="14">
        <v>5.36153357E8</v>
      </c>
      <c r="C21" s="14" t="s">
        <v>264</v>
      </c>
      <c r="D21" s="14" t="s">
        <v>205</v>
      </c>
      <c r="E21" s="50">
        <v>6.91</v>
      </c>
    </row>
    <row r="22" ht="12.75" customHeight="1">
      <c r="A22" s="57">
        <v>43837.0</v>
      </c>
      <c r="B22" s="14">
        <v>8.91752783E8</v>
      </c>
      <c r="C22" s="14" t="s">
        <v>265</v>
      </c>
      <c r="D22" s="14" t="s">
        <v>205</v>
      </c>
      <c r="E22" s="50">
        <v>5.0</v>
      </c>
    </row>
    <row r="23" ht="12.75" customHeight="1">
      <c r="A23" s="57">
        <v>43860.0</v>
      </c>
      <c r="B23" s="14">
        <v>2.81876912E8</v>
      </c>
      <c r="C23" s="14" t="s">
        <v>266</v>
      </c>
      <c r="D23" s="14" t="s">
        <v>205</v>
      </c>
      <c r="E23" s="50">
        <v>32.0</v>
      </c>
    </row>
    <row r="24" ht="12.75" customHeight="1">
      <c r="A24" s="57">
        <v>43861.0</v>
      </c>
      <c r="B24" s="14">
        <v>9.72098196E8</v>
      </c>
      <c r="C24" s="14" t="s">
        <v>267</v>
      </c>
      <c r="D24" s="14" t="s">
        <v>205</v>
      </c>
      <c r="E24" s="50">
        <v>81.26</v>
      </c>
    </row>
    <row r="25" ht="12.75" customHeight="1">
      <c r="A25" s="57">
        <v>43893.0</v>
      </c>
      <c r="B25" s="14">
        <v>5.36153357E8</v>
      </c>
      <c r="C25" s="14" t="s">
        <v>268</v>
      </c>
      <c r="D25" s="14" t="s">
        <v>205</v>
      </c>
      <c r="E25" s="50">
        <v>6.53</v>
      </c>
    </row>
    <row r="26" ht="12.75" customHeight="1">
      <c r="A26" s="57">
        <v>43910.0</v>
      </c>
      <c r="B26" s="14">
        <v>8.91752783E8</v>
      </c>
      <c r="C26" s="14" t="s">
        <v>269</v>
      </c>
      <c r="D26" s="14" t="s">
        <v>205</v>
      </c>
      <c r="E26" s="50">
        <v>1.4</v>
      </c>
    </row>
    <row r="27" ht="12.75" customHeight="1">
      <c r="E27" s="58">
        <f>SUM(E2:E26)</f>
        <v>9817.19</v>
      </c>
    </row>
    <row r="28" ht="12.75" customHeight="1">
      <c r="E28" s="50"/>
    </row>
    <row r="29" ht="12.75" customHeight="1">
      <c r="E29" s="50"/>
    </row>
    <row r="30" ht="12.75" customHeight="1">
      <c r="E30" s="50"/>
    </row>
    <row r="31" ht="12.75" customHeight="1">
      <c r="E31" s="50"/>
    </row>
    <row r="32" ht="12.75" customHeight="1">
      <c r="E32" s="50"/>
    </row>
    <row r="33" ht="12.75" customHeight="1">
      <c r="E33" s="50"/>
    </row>
    <row r="34" ht="12.75" customHeight="1">
      <c r="E34" s="5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